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\Downloads\"/>
    </mc:Choice>
  </mc:AlternateContent>
  <xr:revisionPtr revIDLastSave="0" documentId="13_ncr:1_{56597B1E-8E62-4B5E-ABDA-3B0A3594389C}" xr6:coauthVersionLast="47" xr6:coauthVersionMax="47" xr10:uidLastSave="{00000000-0000-0000-0000-000000000000}"/>
  <bookViews>
    <workbookView xWindow="-120" yWindow="-120" windowWidth="29040" windowHeight="15720" xr2:uid="{288F5038-628C-4EF0-B5E4-5591820F8E03}"/>
  </bookViews>
  <sheets>
    <sheet name="取扱貨物量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I22" i="1"/>
  <c r="I20" i="1"/>
  <c r="K2" i="1"/>
  <c r="I2" i="1"/>
  <c r="G2" i="1"/>
  <c r="E2" i="1"/>
  <c r="C2" i="1"/>
  <c r="L12" i="1"/>
  <c r="L3" i="1"/>
  <c r="M3" i="1" s="1"/>
  <c r="L4" i="1"/>
  <c r="M4" i="1" s="1"/>
  <c r="L5" i="1"/>
  <c r="L6" i="1"/>
  <c r="L7" i="1"/>
  <c r="L8" i="1"/>
  <c r="L9" i="1"/>
  <c r="L10" i="1"/>
  <c r="L11" i="1"/>
  <c r="L13" i="1"/>
  <c r="L14" i="1"/>
  <c r="L15" i="1"/>
  <c r="L16" i="1"/>
  <c r="L17" i="1"/>
  <c r="L18" i="1"/>
  <c r="L19" i="1"/>
  <c r="M20" i="1" s="1"/>
  <c r="L20" i="1"/>
  <c r="L21" i="1"/>
  <c r="L22" i="1"/>
  <c r="L23" i="1"/>
  <c r="L24" i="1"/>
  <c r="L25" i="1"/>
  <c r="L26" i="1"/>
  <c r="L27" i="1"/>
  <c r="L28" i="1"/>
  <c r="L2" i="1"/>
  <c r="M2" i="1" s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I28" i="1"/>
  <c r="I27" i="1"/>
  <c r="I26" i="1"/>
  <c r="I25" i="1"/>
  <c r="I24" i="1"/>
  <c r="I23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3" i="1"/>
  <c r="M16" i="1" l="1"/>
  <c r="M13" i="1"/>
  <c r="M28" i="1"/>
  <c r="M12" i="1"/>
  <c r="M25" i="1"/>
  <c r="M21" i="1"/>
  <c r="M17" i="1"/>
  <c r="M9" i="1"/>
  <c r="M5" i="1"/>
  <c r="M8" i="1"/>
  <c r="M24" i="1"/>
  <c r="M27" i="1"/>
  <c r="M23" i="1"/>
  <c r="M19" i="1"/>
  <c r="M15" i="1"/>
  <c r="M11" i="1"/>
  <c r="M7" i="1"/>
  <c r="M6" i="1"/>
  <c r="M10" i="1"/>
  <c r="M14" i="1"/>
  <c r="M18" i="1"/>
  <c r="M22" i="1"/>
  <c r="M26" i="1"/>
</calcChain>
</file>

<file path=xl/sharedStrings.xml><?xml version="1.0" encoding="utf-8"?>
<sst xmlns="http://schemas.openxmlformats.org/spreadsheetml/2006/main" count="40" uniqueCount="40">
  <si>
    <t>2008年</t>
    <rPh sb="4" eb="5">
      <t>ネン</t>
    </rPh>
    <phoneticPr fontId="2"/>
  </si>
  <si>
    <t>2009年</t>
    <rPh sb="4" eb="5">
      <t>ネン</t>
    </rPh>
    <phoneticPr fontId="2"/>
  </si>
  <si>
    <t>2010年</t>
    <rPh sb="4" eb="5">
      <t>ネン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</si>
  <si>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</si>
  <si>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</si>
  <si>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</si>
  <si>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</si>
  <si>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</si>
  <si>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</si>
  <si>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</si>
  <si>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</si>
  <si>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</si>
  <si>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</si>
  <si>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</si>
  <si>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1995年</t>
    <rPh sb="4" eb="5">
      <t>ネン</t>
    </rPh>
    <phoneticPr fontId="2"/>
  </si>
  <si>
    <t>1996年</t>
    <rPh sb="4" eb="5">
      <t>ネン</t>
    </rPh>
    <phoneticPr fontId="2"/>
  </si>
  <si>
    <t>1997年</t>
    <rPh sb="4" eb="5">
      <t>ネン</t>
    </rPh>
    <phoneticPr fontId="2"/>
  </si>
  <si>
    <t>1998年</t>
    <rPh sb="4" eb="5">
      <t>ネン</t>
    </rPh>
    <phoneticPr fontId="2"/>
  </si>
  <si>
    <t>1999年</t>
    <rPh sb="4" eb="5">
      <t>ネン</t>
    </rPh>
    <phoneticPr fontId="2"/>
  </si>
  <si>
    <t>2000年</t>
    <rPh sb="4" eb="5">
      <t>ネン</t>
    </rPh>
    <phoneticPr fontId="2"/>
  </si>
  <si>
    <t>2001年</t>
    <rPh sb="4" eb="5">
      <t>ネン</t>
    </rPh>
    <phoneticPr fontId="2"/>
  </si>
  <si>
    <t>2002年</t>
    <rPh sb="4" eb="5">
      <t>ネン</t>
    </rPh>
    <phoneticPr fontId="2"/>
  </si>
  <si>
    <t>2003年</t>
    <rPh sb="4" eb="5">
      <t>ネン</t>
    </rPh>
    <phoneticPr fontId="2"/>
  </si>
  <si>
    <t>2004年</t>
    <rPh sb="4" eb="5">
      <t>ネン</t>
    </rPh>
    <phoneticPr fontId="2"/>
  </si>
  <si>
    <t>2005年</t>
    <rPh sb="4" eb="5">
      <t>ネン</t>
    </rPh>
    <phoneticPr fontId="2"/>
  </si>
  <si>
    <t>2006年</t>
    <rPh sb="4" eb="5">
      <t>ネン</t>
    </rPh>
    <phoneticPr fontId="2"/>
  </si>
  <si>
    <t>2007年</t>
    <rPh sb="4" eb="5">
      <t>ネン</t>
    </rPh>
    <phoneticPr fontId="2"/>
  </si>
  <si>
    <t>秋田港（貨物量）</t>
    <rPh sb="0" eb="3">
      <t>アキタコウ</t>
    </rPh>
    <rPh sb="4" eb="7">
      <t>カモツリョウ</t>
    </rPh>
    <phoneticPr fontId="2"/>
  </si>
  <si>
    <t>船川港（貨物量）</t>
    <rPh sb="0" eb="3">
      <t>フナガワコウ</t>
    </rPh>
    <phoneticPr fontId="2"/>
  </si>
  <si>
    <t>能代港（貨物量）</t>
    <rPh sb="0" eb="3">
      <t>ノシロコウ</t>
    </rPh>
    <phoneticPr fontId="2"/>
  </si>
  <si>
    <t>本荘港（貨物量）</t>
    <rPh sb="0" eb="3">
      <t>ホンジョウコウ</t>
    </rPh>
    <phoneticPr fontId="2"/>
  </si>
  <si>
    <t>戸賀港（貨物量）</t>
    <rPh sb="0" eb="1">
      <t>ト</t>
    </rPh>
    <rPh sb="1" eb="2">
      <t>ガ</t>
    </rPh>
    <rPh sb="2" eb="3">
      <t>ミナト</t>
    </rPh>
    <phoneticPr fontId="2"/>
  </si>
  <si>
    <t>秋田港（前年比）</t>
    <rPh sb="0" eb="3">
      <t>アキタコウ</t>
    </rPh>
    <rPh sb="4" eb="6">
      <t>ゼンネン</t>
    </rPh>
    <phoneticPr fontId="2"/>
  </si>
  <si>
    <t>船川港（前年比）</t>
    <rPh sb="4" eb="6">
      <t>ゼンネン</t>
    </rPh>
    <phoneticPr fontId="2"/>
  </si>
  <si>
    <t>能代港（前年比）</t>
    <rPh sb="4" eb="6">
      <t>ゼンネン</t>
    </rPh>
    <phoneticPr fontId="2"/>
  </si>
  <si>
    <t>本荘港（前年比）</t>
    <rPh sb="4" eb="6">
      <t>ゼンネン</t>
    </rPh>
    <phoneticPr fontId="2"/>
  </si>
  <si>
    <t>戸賀港（前年比）</t>
    <rPh sb="4" eb="6">
      <t>ゼンネン</t>
    </rPh>
    <phoneticPr fontId="2"/>
  </si>
  <si>
    <t>合計（貨物量）</t>
    <rPh sb="0" eb="2">
      <t>ゴウケイ</t>
    </rPh>
    <phoneticPr fontId="2"/>
  </si>
  <si>
    <t>合計（前年比）</t>
    <rPh sb="0" eb="2">
      <t>ゴウケイ</t>
    </rPh>
    <rPh sb="3" eb="5">
      <t>ゼンネン</t>
    </rPh>
    <phoneticPr fontId="2"/>
  </si>
  <si>
    <t>年</t>
    <rPh sb="0" eb="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</si>
</sst>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0.0%"/>
  </numFmts>
  <fonts count="4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38" fontId="3" fillId="0" borderId="1" xfId="1" applyFont="1" applyBorder="1">
      <alignment vertical="center"/>
    </xf>
    <xf numFmtId="177" fontId="3" fillId="0" borderId="1" xfId="2" applyNumberFormat="1" applyFon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BC7FF-DE2A-4759-8295-409AE97C910C}">
  <dimension ref="A1:M28"/>
  <sheetViews>
    <sheetView tabSelected="1" topLeftCell="E1" zoomScale="70" zoomScaleNormal="70" workbookViewId="0">
      <selection activeCell="G14" sqref="G14"/>
    </sheetView>
  </sheetViews>
  <sheetFormatPr defaultRowHeight="15.75" x14ac:dyDescent="0.25"/>
  <cols>
    <col min="1" max="1" width="11.33203125" style="1" customWidth="1"/>
    <col min="2" max="7" width="16.77734375" style="1" customWidth="1"/>
    <col min="8" max="8" width="15.109375" style="1" customWidth="1"/>
    <col min="9" max="9" width="16.77734375" style="1" customWidth="1"/>
    <col min="10" max="10" width="14.77734375" style="1" customWidth="1"/>
    <col min="11" max="11" width="16.77734375" style="1" customWidth="1"/>
    <col min="12" max="12" width="14.77734375" style="1" customWidth="1"/>
    <col min="13" max="13" width="16.77734375" style="1" customWidth="1"/>
    <col min="14" max="16384" width="8.88671875" style="1"/>
  </cols>
  <sheetData>
    <row r="1" spans="1:13" x14ac:dyDescent="0.25">
      <c r="A1" s="2" t="s">
        <v>39</v>
      </c>
      <c r="B1" s="2" t="s">
        <v>27</v>
      </c>
      <c r="C1" s="2" t="s">
        <v>32</v>
      </c>
      <c r="D1" s="2" t="s">
        <v>28</v>
      </c>
      <c r="E1" s="2" t="s">
        <v>33</v>
      </c>
      <c r="F1" s="2" t="s">
        <v>29</v>
      </c>
      <c r="G1" s="2" t="s">
        <v>34</v>
      </c>
      <c r="H1" s="2" t="s">
        <v>30</v>
      </c>
      <c r="I1" s="2" t="s">
        <v>35</v>
      </c>
      <c r="J1" s="2" t="s">
        <v>31</v>
      </c>
      <c r="K1" s="2" t="s">
        <v>36</v>
      </c>
      <c r="L1" s="2" t="s">
        <v>37</v>
      </c>
      <c r="M1" s="2" t="s">
        <v>38</v>
      </c>
    </row>
    <row r="2" spans="1:13" x14ac:dyDescent="0.25">
      <c r="A2" s="3" t="s">
        <v>14</v>
      </c>
      <c r="B2" s="4">
        <v>6667170</v>
      </c>
      <c r="C2" s="5">
        <f>IFERROR(B2/6671705,0)</f>
        <v>0.9993202637107006</v>
      </c>
      <c r="D2" s="4">
        <v>1471567</v>
      </c>
      <c r="E2" s="5">
        <f>IFERROR(D2/809207,0)</f>
        <v>1.8185297457881604</v>
      </c>
      <c r="F2" s="2">
        <v>2466060</v>
      </c>
      <c r="G2" s="5">
        <f>IFERROR(F2/1961566,0)</f>
        <v>1.2571894088702598</v>
      </c>
      <c r="H2" s="2">
        <v>1036</v>
      </c>
      <c r="I2" s="5">
        <f>IFERROR(H2/988,0)</f>
        <v>1.048582995951417</v>
      </c>
      <c r="J2" s="4">
        <v>376</v>
      </c>
      <c r="K2" s="5">
        <f>IFERROR(J2/436,0)</f>
        <v>0.86238532110091748</v>
      </c>
      <c r="L2" s="4">
        <f>B2+D2+F2+H2+J2</f>
        <v>10606209</v>
      </c>
      <c r="M2" s="5">
        <f>IFERROR(L2/9443902,0)</f>
        <v>1.1230748688412904</v>
      </c>
    </row>
    <row r="3" spans="1:13" x14ac:dyDescent="0.25">
      <c r="A3" s="3" t="s">
        <v>15</v>
      </c>
      <c r="B3" s="4">
        <v>6616590</v>
      </c>
      <c r="C3" s="5">
        <f>IFERROR(B3/B2,0)</f>
        <v>0.99241357277525544</v>
      </c>
      <c r="D3" s="4">
        <v>1038023</v>
      </c>
      <c r="E3" s="5">
        <f>IFERROR(D3/D2,0)</f>
        <v>0.7053861631852304</v>
      </c>
      <c r="F3" s="2">
        <v>2522580</v>
      </c>
      <c r="G3" s="5">
        <f>IFERROR(F3/F2,0)</f>
        <v>1.0229191503856354</v>
      </c>
      <c r="H3" s="2">
        <v>1003</v>
      </c>
      <c r="I3" s="5">
        <f>IFERROR(H3/H2,0)</f>
        <v>0.96814671814671815</v>
      </c>
      <c r="J3" s="4">
        <v>423</v>
      </c>
      <c r="K3" s="5">
        <f>IFERROR(J3/J2,0)</f>
        <v>1.125</v>
      </c>
      <c r="L3" s="4">
        <f t="shared" ref="L3:L28" si="0">B3+D3+F3+H3+J3</f>
        <v>10178619</v>
      </c>
      <c r="M3" s="5">
        <f>IFERROR(L3/L2,0)</f>
        <v>0.95968493549391687</v>
      </c>
    </row>
    <row r="4" spans="1:13" x14ac:dyDescent="0.25">
      <c r="A4" s="3" t="s">
        <v>16</v>
      </c>
      <c r="B4" s="4">
        <v>6097994</v>
      </c>
      <c r="C4" s="5">
        <f t="shared" ref="C4:E28" si="1">IFERROR(B4/B3,0)</f>
        <v>0.92162186262107826</v>
      </c>
      <c r="D4" s="4">
        <v>1042750</v>
      </c>
      <c r="E4" s="5">
        <f t="shared" si="1"/>
        <v>1.0045538489994923</v>
      </c>
      <c r="F4" s="2">
        <v>2703512</v>
      </c>
      <c r="G4" s="5">
        <f t="shared" ref="G4" si="2">IFERROR(F4/F3,0)</f>
        <v>1.0717249799808133</v>
      </c>
      <c r="H4" s="2">
        <v>277</v>
      </c>
      <c r="I4" s="5">
        <f t="shared" ref="I4" si="3">IFERROR(H4/H3,0)</f>
        <v>0.2761714855433699</v>
      </c>
      <c r="J4" s="4">
        <v>288</v>
      </c>
      <c r="K4" s="5">
        <f t="shared" ref="K4" si="4">IFERROR(J4/J3,0)</f>
        <v>0.68085106382978722</v>
      </c>
      <c r="L4" s="4">
        <f t="shared" si="0"/>
        <v>9844821</v>
      </c>
      <c r="M4" s="5">
        <f t="shared" ref="M4" si="5">IFERROR(L4/L3,0)</f>
        <v>0.96720596379528501</v>
      </c>
    </row>
    <row r="5" spans="1:13" x14ac:dyDescent="0.25">
      <c r="A5" s="3" t="s">
        <v>17</v>
      </c>
      <c r="B5" s="4">
        <v>5631220</v>
      </c>
      <c r="C5" s="5">
        <f t="shared" si="1"/>
        <v>0.92345449995523121</v>
      </c>
      <c r="D5" s="4">
        <v>1044988</v>
      </c>
      <c r="E5" s="5">
        <f t="shared" si="1"/>
        <v>1.0021462479021817</v>
      </c>
      <c r="F5" s="2">
        <v>2633892</v>
      </c>
      <c r="G5" s="5">
        <f t="shared" ref="G5" si="6">IFERROR(F5/F4,0)</f>
        <v>0.97424831108572851</v>
      </c>
      <c r="H5" s="2">
        <v>628</v>
      </c>
      <c r="I5" s="5">
        <f t="shared" ref="I5" si="7">IFERROR(H5/H4,0)</f>
        <v>2.267148014440433</v>
      </c>
      <c r="J5" s="4">
        <v>61020</v>
      </c>
      <c r="K5" s="5">
        <f t="shared" ref="K5" si="8">IFERROR(J5/J4,0)</f>
        <v>211.875</v>
      </c>
      <c r="L5" s="4">
        <f t="shared" si="0"/>
        <v>9371748</v>
      </c>
      <c r="M5" s="5">
        <f t="shared" ref="M5" si="9">IFERROR(L5/L4,0)</f>
        <v>0.95194701864056241</v>
      </c>
    </row>
    <row r="6" spans="1:13" x14ac:dyDescent="0.25">
      <c r="A6" s="3" t="s">
        <v>18</v>
      </c>
      <c r="B6" s="4">
        <v>6710642</v>
      </c>
      <c r="C6" s="5">
        <f t="shared" si="1"/>
        <v>1.1916852831180456</v>
      </c>
      <c r="D6" s="4">
        <v>1131700</v>
      </c>
      <c r="E6" s="5">
        <f t="shared" si="1"/>
        <v>1.0829789432988703</v>
      </c>
      <c r="F6" s="2">
        <v>2863238</v>
      </c>
      <c r="G6" s="5">
        <f t="shared" ref="G6" si="10">IFERROR(F6/F5,0)</f>
        <v>1.0870749446066885</v>
      </c>
      <c r="H6" s="2">
        <v>107</v>
      </c>
      <c r="I6" s="5">
        <f t="shared" ref="I6" si="11">IFERROR(H6/H5,0)</f>
        <v>0.17038216560509553</v>
      </c>
      <c r="J6" s="4">
        <v>71818</v>
      </c>
      <c r="K6" s="5">
        <f t="shared" ref="K6" si="12">IFERROR(J6/J5,0)</f>
        <v>1.176958374303507</v>
      </c>
      <c r="L6" s="4">
        <f t="shared" si="0"/>
        <v>10777505</v>
      </c>
      <c r="M6" s="5">
        <f t="shared" ref="M6" si="13">IFERROR(L6/L5,0)</f>
        <v>1.1499994451408637</v>
      </c>
    </row>
    <row r="7" spans="1:13" x14ac:dyDescent="0.25">
      <c r="A7" s="3" t="s">
        <v>19</v>
      </c>
      <c r="B7" s="4">
        <v>8051906</v>
      </c>
      <c r="C7" s="5">
        <f t="shared" si="1"/>
        <v>1.1998711896715695</v>
      </c>
      <c r="D7" s="4">
        <v>627115</v>
      </c>
      <c r="E7" s="5">
        <f t="shared" si="1"/>
        <v>0.55413537156490233</v>
      </c>
      <c r="F7" s="2">
        <v>2752087</v>
      </c>
      <c r="G7" s="5">
        <f t="shared" ref="G7" si="14">IFERROR(F7/F6,0)</f>
        <v>0.96117996478113243</v>
      </c>
      <c r="H7" s="2">
        <v>110</v>
      </c>
      <c r="I7" s="5">
        <f t="shared" ref="I7" si="15">IFERROR(H7/H6,0)</f>
        <v>1.02803738317757</v>
      </c>
      <c r="J7" s="4">
        <v>43578</v>
      </c>
      <c r="K7" s="5">
        <f t="shared" ref="K7" si="16">IFERROR(J7/J6,0)</f>
        <v>0.6067838146425687</v>
      </c>
      <c r="L7" s="4">
        <f t="shared" si="0"/>
        <v>11474796</v>
      </c>
      <c r="M7" s="5">
        <f t="shared" ref="M7" si="17">IFERROR(L7/L6,0)</f>
        <v>1.0646987405712176</v>
      </c>
    </row>
    <row r="8" spans="1:13" x14ac:dyDescent="0.25">
      <c r="A8" s="3" t="s">
        <v>20</v>
      </c>
      <c r="B8" s="4">
        <v>7757288</v>
      </c>
      <c r="C8" s="5">
        <f t="shared" si="1"/>
        <v>0.96341015406786912</v>
      </c>
      <c r="D8" s="4">
        <v>656004</v>
      </c>
      <c r="E8" s="5">
        <f t="shared" si="1"/>
        <v>1.0460665109270229</v>
      </c>
      <c r="F8" s="2">
        <v>3033852</v>
      </c>
      <c r="G8" s="5">
        <f t="shared" ref="G8" si="18">IFERROR(F8/F7,0)</f>
        <v>1.102382301140916</v>
      </c>
      <c r="H8" s="2">
        <v>22</v>
      </c>
      <c r="I8" s="5">
        <f t="shared" ref="I8" si="19">IFERROR(H8/H7,0)</f>
        <v>0.2</v>
      </c>
      <c r="J8" s="4">
        <v>256</v>
      </c>
      <c r="K8" s="5">
        <f t="shared" ref="K8" si="20">IFERROR(J8/J7,0)</f>
        <v>5.8745238423057507E-3</v>
      </c>
      <c r="L8" s="4">
        <f t="shared" si="0"/>
        <v>11447422</v>
      </c>
      <c r="M8" s="5">
        <f t="shared" ref="M8" si="21">IFERROR(L8/L7,0)</f>
        <v>0.99761442382069365</v>
      </c>
    </row>
    <row r="9" spans="1:13" x14ac:dyDescent="0.25">
      <c r="A9" s="3" t="s">
        <v>21</v>
      </c>
      <c r="B9" s="4">
        <v>7514110</v>
      </c>
      <c r="C9" s="5">
        <f t="shared" si="1"/>
        <v>0.96865167311049949</v>
      </c>
      <c r="D9" s="4">
        <v>732315</v>
      </c>
      <c r="E9" s="5">
        <f t="shared" si="1"/>
        <v>1.1163270345912526</v>
      </c>
      <c r="F9" s="2">
        <v>3081120</v>
      </c>
      <c r="G9" s="5">
        <f t="shared" ref="G9" si="22">IFERROR(F9/F8,0)</f>
        <v>1.0155801931010477</v>
      </c>
      <c r="H9" s="2">
        <v>16</v>
      </c>
      <c r="I9" s="5">
        <f t="shared" ref="I9" si="23">IFERROR(H9/H8,0)</f>
        <v>0.72727272727272729</v>
      </c>
      <c r="J9" s="4">
        <v>269</v>
      </c>
      <c r="K9" s="5">
        <f t="shared" ref="K9" si="24">IFERROR(J9/J8,0)</f>
        <v>1.05078125</v>
      </c>
      <c r="L9" s="4">
        <f t="shared" si="0"/>
        <v>11327830</v>
      </c>
      <c r="M9" s="5">
        <f t="shared" ref="M9" si="25">IFERROR(L9/L8,0)</f>
        <v>0.98955293165570379</v>
      </c>
    </row>
    <row r="10" spans="1:13" x14ac:dyDescent="0.25">
      <c r="A10" s="3" t="s">
        <v>22</v>
      </c>
      <c r="B10" s="4">
        <v>8433553</v>
      </c>
      <c r="C10" s="5">
        <f t="shared" si="1"/>
        <v>1.122362195922072</v>
      </c>
      <c r="D10" s="4">
        <v>744379</v>
      </c>
      <c r="E10" s="5">
        <f t="shared" si="1"/>
        <v>1.0164737851880681</v>
      </c>
      <c r="F10" s="2">
        <v>3225908</v>
      </c>
      <c r="G10" s="5">
        <f t="shared" ref="G10" si="26">IFERROR(F10/F9,0)</f>
        <v>1.0469920029080335</v>
      </c>
      <c r="H10" s="2">
        <v>15</v>
      </c>
      <c r="I10" s="5">
        <f t="shared" ref="I10" si="27">IFERROR(H10/H9,0)</f>
        <v>0.9375</v>
      </c>
      <c r="J10" s="4">
        <v>220</v>
      </c>
      <c r="K10" s="5">
        <f t="shared" ref="K10" si="28">IFERROR(J10/J9,0)</f>
        <v>0.81784386617100369</v>
      </c>
      <c r="L10" s="4">
        <f t="shared" si="0"/>
        <v>12404075</v>
      </c>
      <c r="M10" s="5">
        <f t="shared" ref="M10" si="29">IFERROR(L10/L9,0)</f>
        <v>1.0950089293359806</v>
      </c>
    </row>
    <row r="11" spans="1:13" x14ac:dyDescent="0.25">
      <c r="A11" s="3" t="s">
        <v>23</v>
      </c>
      <c r="B11" s="4">
        <v>9165619</v>
      </c>
      <c r="C11" s="5">
        <f t="shared" si="1"/>
        <v>1.0868039840385184</v>
      </c>
      <c r="D11" s="4">
        <v>625342</v>
      </c>
      <c r="E11" s="5">
        <f t="shared" si="1"/>
        <v>0.84008549408298727</v>
      </c>
      <c r="F11" s="2">
        <v>3154086</v>
      </c>
      <c r="G11" s="5">
        <f t="shared" ref="G11" si="30">IFERROR(F11/F10,0)</f>
        <v>0.97773588087447005</v>
      </c>
      <c r="H11" s="2">
        <v>13</v>
      </c>
      <c r="I11" s="5">
        <f t="shared" ref="I11" si="31">IFERROR(H11/H10,0)</f>
        <v>0.8666666666666667</v>
      </c>
      <c r="J11" s="4">
        <v>258</v>
      </c>
      <c r="K11" s="5">
        <f t="shared" ref="K11" si="32">IFERROR(J11/J10,0)</f>
        <v>1.1727272727272726</v>
      </c>
      <c r="L11" s="4">
        <f t="shared" si="0"/>
        <v>12945318</v>
      </c>
      <c r="M11" s="5">
        <f t="shared" ref="M11" si="33">IFERROR(L11/L10,0)</f>
        <v>1.043634289537914</v>
      </c>
    </row>
    <row r="12" spans="1:13" x14ac:dyDescent="0.25">
      <c r="A12" s="3" t="s">
        <v>24</v>
      </c>
      <c r="B12" s="4">
        <v>9703792</v>
      </c>
      <c r="C12" s="5">
        <f t="shared" si="1"/>
        <v>1.0587164925794974</v>
      </c>
      <c r="D12" s="4">
        <v>664621</v>
      </c>
      <c r="E12" s="5">
        <f t="shared" si="1"/>
        <v>1.0628120292575902</v>
      </c>
      <c r="F12" s="2">
        <v>3600147</v>
      </c>
      <c r="G12" s="5">
        <f t="shared" ref="G12" si="34">IFERROR(F12/F11,0)</f>
        <v>1.1414232205463009</v>
      </c>
      <c r="H12" s="2">
        <v>7</v>
      </c>
      <c r="I12" s="5">
        <f t="shared" ref="I12" si="35">IFERROR(H12/H11,0)</f>
        <v>0.53846153846153844</v>
      </c>
      <c r="J12" s="4">
        <v>509</v>
      </c>
      <c r="K12" s="5">
        <f t="shared" ref="K12" si="36">IFERROR(J12/J11,0)</f>
        <v>1.9728682170542635</v>
      </c>
      <c r="L12" s="4">
        <f>B12+D12+F12+H12+J12</f>
        <v>13969076</v>
      </c>
      <c r="M12" s="5">
        <f t="shared" ref="M12" si="37">IFERROR(L12/L11,0)</f>
        <v>1.0790832639260002</v>
      </c>
    </row>
    <row r="13" spans="1:13" x14ac:dyDescent="0.25">
      <c r="A13" s="3" t="s">
        <v>25</v>
      </c>
      <c r="B13" s="4">
        <v>9696014</v>
      </c>
      <c r="C13" s="5">
        <f t="shared" si="1"/>
        <v>0.99919845767510274</v>
      </c>
      <c r="D13" s="4">
        <v>762146</v>
      </c>
      <c r="E13" s="5">
        <f t="shared" si="1"/>
        <v>1.146737764831385</v>
      </c>
      <c r="F13" s="2">
        <v>3540367</v>
      </c>
      <c r="G13" s="5">
        <f t="shared" ref="G13" si="38">IFERROR(F13/F12,0)</f>
        <v>0.98339512247694327</v>
      </c>
      <c r="H13" s="2">
        <v>21</v>
      </c>
      <c r="I13" s="5">
        <f t="shared" ref="I13" si="39">IFERROR(H13/H12,0)</f>
        <v>3</v>
      </c>
      <c r="J13" s="4">
        <v>289</v>
      </c>
      <c r="K13" s="5">
        <f t="shared" ref="K13" si="40">IFERROR(J13/J12,0)</f>
        <v>0.5677799607072691</v>
      </c>
      <c r="L13" s="4">
        <f t="shared" si="0"/>
        <v>13998837</v>
      </c>
      <c r="M13" s="5">
        <f t="shared" ref="M13" si="41">IFERROR(L13/L12,0)</f>
        <v>1.0021304916660201</v>
      </c>
    </row>
    <row r="14" spans="1:13" x14ac:dyDescent="0.25">
      <c r="A14" s="3" t="s">
        <v>26</v>
      </c>
      <c r="B14" s="4">
        <v>8895911</v>
      </c>
      <c r="C14" s="5">
        <f t="shared" si="1"/>
        <v>0.91748124538599052</v>
      </c>
      <c r="D14" s="4">
        <v>602548</v>
      </c>
      <c r="E14" s="5">
        <f t="shared" si="1"/>
        <v>0.79059392819748442</v>
      </c>
      <c r="F14" s="2">
        <v>3289253</v>
      </c>
      <c r="G14" s="5">
        <f t="shared" ref="G14" si="42">IFERROR(F14/F13,0)</f>
        <v>0.92907119516140557</v>
      </c>
      <c r="H14" s="2">
        <v>22</v>
      </c>
      <c r="I14" s="5">
        <f t="shared" ref="I14" si="43">IFERROR(H14/H13,0)</f>
        <v>1.0476190476190477</v>
      </c>
      <c r="J14" s="4">
        <v>235</v>
      </c>
      <c r="K14" s="5">
        <f t="shared" ref="K14" si="44">IFERROR(J14/J13,0)</f>
        <v>0.81314878892733566</v>
      </c>
      <c r="L14" s="4">
        <f t="shared" si="0"/>
        <v>12787969</v>
      </c>
      <c r="M14" s="5">
        <f t="shared" ref="M14" si="45">IFERROR(L14/L13,0)</f>
        <v>0.91350224307919292</v>
      </c>
    </row>
    <row r="15" spans="1:13" x14ac:dyDescent="0.25">
      <c r="A15" s="3" t="s">
        <v>0</v>
      </c>
      <c r="B15" s="4">
        <v>7928703</v>
      </c>
      <c r="C15" s="5">
        <f t="shared" si="1"/>
        <v>0.89127499139773314</v>
      </c>
      <c r="D15" s="4">
        <v>520233</v>
      </c>
      <c r="E15" s="5">
        <f t="shared" si="1"/>
        <v>0.86338847693461762</v>
      </c>
      <c r="F15" s="4">
        <v>3577200</v>
      </c>
      <c r="G15" s="5">
        <f t="shared" ref="G15" si="46">IFERROR(F15/F14,0)</f>
        <v>1.087541761001662</v>
      </c>
      <c r="H15" s="4">
        <v>8</v>
      </c>
      <c r="I15" s="5">
        <f t="shared" ref="I15" si="47">IFERROR(H15/H14,0)</f>
        <v>0.36363636363636365</v>
      </c>
      <c r="J15" s="4">
        <v>408</v>
      </c>
      <c r="K15" s="5">
        <f t="shared" ref="K15" si="48">IFERROR(J15/J14,0)</f>
        <v>1.7361702127659575</v>
      </c>
      <c r="L15" s="4">
        <f t="shared" si="0"/>
        <v>12026552</v>
      </c>
      <c r="M15" s="5">
        <f t="shared" ref="M15" si="49">IFERROR(L15/L14,0)</f>
        <v>0.94045833235911036</v>
      </c>
    </row>
    <row r="16" spans="1:13" x14ac:dyDescent="0.25">
      <c r="A16" s="3" t="s">
        <v>1</v>
      </c>
      <c r="B16" s="4">
        <v>6400378</v>
      </c>
      <c r="C16" s="5">
        <f t="shared" si="1"/>
        <v>0.80724148703766552</v>
      </c>
      <c r="D16" s="4">
        <v>655506</v>
      </c>
      <c r="E16" s="5">
        <f t="shared" si="1"/>
        <v>1.2600238739180329</v>
      </c>
      <c r="F16" s="4">
        <v>3390396</v>
      </c>
      <c r="G16" s="5">
        <f t="shared" ref="G16" si="50">IFERROR(F16/F15,0)</f>
        <v>0.94777926870177798</v>
      </c>
      <c r="H16" s="4">
        <v>23</v>
      </c>
      <c r="I16" s="5">
        <f t="shared" ref="I16" si="51">IFERROR(H16/H15,0)</f>
        <v>2.875</v>
      </c>
      <c r="J16" s="4">
        <v>312</v>
      </c>
      <c r="K16" s="5">
        <f t="shared" ref="K16" si="52">IFERROR(J16/J15,0)</f>
        <v>0.76470588235294112</v>
      </c>
      <c r="L16" s="4">
        <f t="shared" si="0"/>
        <v>10446615</v>
      </c>
      <c r="M16" s="5">
        <f t="shared" ref="M16" si="53">IFERROR(L16/L15,0)</f>
        <v>0.86862926298410381</v>
      </c>
    </row>
    <row r="17" spans="1:13" x14ac:dyDescent="0.25">
      <c r="A17" s="3" t="s">
        <v>2</v>
      </c>
      <c r="B17" s="4">
        <v>7319586</v>
      </c>
      <c r="C17" s="5">
        <f t="shared" si="1"/>
        <v>1.1436177675756025</v>
      </c>
      <c r="D17" s="4">
        <v>335211</v>
      </c>
      <c r="E17" s="5">
        <f t="shared" si="1"/>
        <v>0.5113774702291054</v>
      </c>
      <c r="F17" s="4">
        <v>3418221</v>
      </c>
      <c r="G17" s="5">
        <f t="shared" ref="G17" si="54">IFERROR(F17/F16,0)</f>
        <v>1.0082070059072745</v>
      </c>
      <c r="H17" s="4">
        <v>17</v>
      </c>
      <c r="I17" s="5">
        <f t="shared" ref="I17" si="55">IFERROR(H17/H16,0)</f>
        <v>0.73913043478260865</v>
      </c>
      <c r="J17" s="4">
        <v>260</v>
      </c>
      <c r="K17" s="5">
        <f t="shared" ref="K17" si="56">IFERROR(J17/J16,0)</f>
        <v>0.83333333333333337</v>
      </c>
      <c r="L17" s="4">
        <f t="shared" si="0"/>
        <v>11073295</v>
      </c>
      <c r="M17" s="5">
        <f t="shared" ref="M17" si="57">IFERROR(L17/L16,0)</f>
        <v>1.059988809772352</v>
      </c>
    </row>
    <row r="18" spans="1:13" x14ac:dyDescent="0.25">
      <c r="A18" s="3" t="s">
        <v>3</v>
      </c>
      <c r="B18" s="4">
        <v>9138228</v>
      </c>
      <c r="C18" s="5">
        <f t="shared" si="1"/>
        <v>1.2484624130381146</v>
      </c>
      <c r="D18" s="4">
        <v>468605</v>
      </c>
      <c r="E18" s="5">
        <f t="shared" si="1"/>
        <v>1.3979404017171275</v>
      </c>
      <c r="F18" s="4">
        <v>3822252</v>
      </c>
      <c r="G18" s="5">
        <f t="shared" ref="G18" si="58">IFERROR(F18/F17,0)</f>
        <v>1.1181992036208308</v>
      </c>
      <c r="H18" s="4">
        <v>17</v>
      </c>
      <c r="I18" s="5">
        <f t="shared" ref="I18" si="59">IFERROR(H18/H17,0)</f>
        <v>1</v>
      </c>
      <c r="J18" s="4">
        <v>207</v>
      </c>
      <c r="K18" s="5">
        <f t="shared" ref="K18" si="60">IFERROR(J18/J17,0)</f>
        <v>0.7961538461538461</v>
      </c>
      <c r="L18" s="4">
        <f t="shared" si="0"/>
        <v>13429309</v>
      </c>
      <c r="M18" s="5">
        <f t="shared" ref="M18" si="61">IFERROR(L18/L17,0)</f>
        <v>1.2127653963883378</v>
      </c>
    </row>
    <row r="19" spans="1:13" x14ac:dyDescent="0.25">
      <c r="A19" s="3" t="s">
        <v>4</v>
      </c>
      <c r="B19" s="4">
        <v>8494415</v>
      </c>
      <c r="C19" s="5">
        <f t="shared" si="1"/>
        <v>0.92954728203323445</v>
      </c>
      <c r="D19" s="4">
        <v>356359</v>
      </c>
      <c r="E19" s="5">
        <f t="shared" si="1"/>
        <v>0.76046777136394195</v>
      </c>
      <c r="F19" s="4">
        <v>4020413</v>
      </c>
      <c r="G19" s="5">
        <f t="shared" ref="G19" si="62">IFERROR(F19/F18,0)</f>
        <v>1.0518440437731473</v>
      </c>
      <c r="H19" s="4">
        <v>27</v>
      </c>
      <c r="I19" s="5">
        <f t="shared" ref="I19" si="63">IFERROR(H19/H18,0)</f>
        <v>1.588235294117647</v>
      </c>
      <c r="J19" s="4">
        <v>155</v>
      </c>
      <c r="K19" s="5">
        <f t="shared" ref="K19" si="64">IFERROR(J19/J18,0)</f>
        <v>0.74879227053140096</v>
      </c>
      <c r="L19" s="4">
        <f t="shared" si="0"/>
        <v>12871369</v>
      </c>
      <c r="M19" s="5">
        <f t="shared" ref="M19" si="65">IFERROR(L19/L18,0)</f>
        <v>0.95845355855614012</v>
      </c>
    </row>
    <row r="20" spans="1:13" x14ac:dyDescent="0.25">
      <c r="A20" s="3" t="s">
        <v>5</v>
      </c>
      <c r="B20" s="4">
        <v>8698330</v>
      </c>
      <c r="C20" s="5">
        <f t="shared" si="1"/>
        <v>1.0240057732051</v>
      </c>
      <c r="D20" s="4">
        <v>514294</v>
      </c>
      <c r="E20" s="5">
        <f t="shared" si="1"/>
        <v>1.4431907149812409</v>
      </c>
      <c r="F20" s="4">
        <v>3479440</v>
      </c>
      <c r="G20" s="5">
        <f t="shared" ref="G20" si="66">IFERROR(F20/F19,0)</f>
        <v>0.86544342583709688</v>
      </c>
      <c r="H20" s="4">
        <v>20</v>
      </c>
      <c r="I20" s="5">
        <f>IFERROR(H20/H19,0)</f>
        <v>0.7407407407407407</v>
      </c>
      <c r="J20" s="4">
        <v>204</v>
      </c>
      <c r="K20" s="5">
        <f t="shared" ref="K20" si="67">IFERROR(J20/J19,0)</f>
        <v>1.3161290322580645</v>
      </c>
      <c r="L20" s="4">
        <f t="shared" si="0"/>
        <v>12692288</v>
      </c>
      <c r="M20" s="5">
        <f t="shared" ref="M20" si="68">IFERROR(L20/L19,0)</f>
        <v>0.98608687234434811</v>
      </c>
    </row>
    <row r="21" spans="1:13" x14ac:dyDescent="0.25">
      <c r="A21" s="3" t="s">
        <v>6</v>
      </c>
      <c r="B21" s="4">
        <v>7907437</v>
      </c>
      <c r="C21" s="5">
        <f t="shared" si="1"/>
        <v>0.90907530525974523</v>
      </c>
      <c r="D21" s="4">
        <v>404279</v>
      </c>
      <c r="E21" s="5">
        <f t="shared" si="1"/>
        <v>0.78608539084648077</v>
      </c>
      <c r="F21" s="4">
        <v>3769298</v>
      </c>
      <c r="G21" s="5">
        <f t="shared" ref="G21" si="69">IFERROR(F21/F20,0)</f>
        <v>1.0833059342882763</v>
      </c>
      <c r="H21" s="4">
        <v>186329</v>
      </c>
      <c r="I21" s="5">
        <f>IFERROR(H21/H20,0)</f>
        <v>9316.4500000000007</v>
      </c>
      <c r="J21" s="4">
        <v>121</v>
      </c>
      <c r="K21" s="5">
        <f t="shared" ref="K21" si="70">IFERROR(J21/J20,0)</f>
        <v>0.59313725490196079</v>
      </c>
      <c r="L21" s="4">
        <f t="shared" si="0"/>
        <v>12267464</v>
      </c>
      <c r="M21" s="5">
        <f t="shared" ref="M21" si="71">IFERROR(L21/L20,0)</f>
        <v>0.96652896625100215</v>
      </c>
    </row>
    <row r="22" spans="1:13" x14ac:dyDescent="0.25">
      <c r="A22" s="3" t="s">
        <v>7</v>
      </c>
      <c r="B22" s="4">
        <v>8090070</v>
      </c>
      <c r="C22" s="5">
        <f t="shared" si="1"/>
        <v>1.0230963585293187</v>
      </c>
      <c r="D22" s="4">
        <v>548643</v>
      </c>
      <c r="E22" s="5">
        <f t="shared" si="1"/>
        <v>1.3570900294103825</v>
      </c>
      <c r="F22" s="4">
        <v>3692401</v>
      </c>
      <c r="G22" s="5">
        <f t="shared" ref="G22" si="72">IFERROR(F22/F21,0)</f>
        <v>0.97959911898714291</v>
      </c>
      <c r="H22" s="4">
        <v>73</v>
      </c>
      <c r="I22" s="5">
        <f>IFERROR(H22/H21,0)</f>
        <v>3.9178013084383001E-4</v>
      </c>
      <c r="J22" s="4">
        <v>208</v>
      </c>
      <c r="K22" s="5">
        <f t="shared" ref="K22" si="73">IFERROR(J22/J21,0)</f>
        <v>1.71900826446281</v>
      </c>
      <c r="L22" s="4">
        <f t="shared" si="0"/>
        <v>12331395</v>
      </c>
      <c r="M22" s="5">
        <f t="shared" ref="M22" si="74">IFERROR(L22/L21,0)</f>
        <v>1.0052114275615562</v>
      </c>
    </row>
    <row r="23" spans="1:13" x14ac:dyDescent="0.25">
      <c r="A23" s="3" t="s">
        <v>8</v>
      </c>
      <c r="B23" s="4">
        <v>7811986</v>
      </c>
      <c r="C23" s="5">
        <f t="shared" si="1"/>
        <v>0.96562650261369798</v>
      </c>
      <c r="D23" s="4">
        <v>326546</v>
      </c>
      <c r="E23" s="5">
        <f t="shared" si="1"/>
        <v>0.59518849233472404</v>
      </c>
      <c r="F23" s="4">
        <v>3724274</v>
      </c>
      <c r="G23" s="5">
        <f t="shared" ref="G23" si="75">IFERROR(F23/F22,0)</f>
        <v>1.0086320526941683</v>
      </c>
      <c r="H23" s="4">
        <v>72</v>
      </c>
      <c r="I23" s="5">
        <f t="shared" ref="I23" si="76">IFERROR(H23/H22,0)</f>
        <v>0.98630136986301364</v>
      </c>
      <c r="J23" s="4">
        <v>220</v>
      </c>
      <c r="K23" s="5">
        <f t="shared" ref="K23" si="77">IFERROR(J23/J22,0)</f>
        <v>1.0576923076923077</v>
      </c>
      <c r="L23" s="4">
        <f t="shared" si="0"/>
        <v>11863098</v>
      </c>
      <c r="M23" s="5">
        <f t="shared" ref="M23" si="78">IFERROR(L23/L22,0)</f>
        <v>0.96202400458342308</v>
      </c>
    </row>
    <row r="24" spans="1:13" x14ac:dyDescent="0.25">
      <c r="A24" s="3" t="s">
        <v>9</v>
      </c>
      <c r="B24" s="4">
        <v>7628942</v>
      </c>
      <c r="C24" s="5">
        <f t="shared" si="1"/>
        <v>0.97656882641622755</v>
      </c>
      <c r="D24" s="4">
        <v>354196</v>
      </c>
      <c r="E24" s="5">
        <f t="shared" si="1"/>
        <v>1.0846741347314008</v>
      </c>
      <c r="F24" s="4">
        <v>3216212</v>
      </c>
      <c r="G24" s="5">
        <f t="shared" ref="G24" si="79">IFERROR(F24/F23,0)</f>
        <v>0.86358092879310167</v>
      </c>
      <c r="H24" s="4">
        <v>60</v>
      </c>
      <c r="I24" s="5">
        <f t="shared" ref="I24" si="80">IFERROR(H24/H23,0)</f>
        <v>0.83333333333333337</v>
      </c>
      <c r="J24" s="4">
        <v>131</v>
      </c>
      <c r="K24" s="5">
        <f t="shared" ref="K24" si="81">IFERROR(J24/J23,0)</f>
        <v>0.59545454545454546</v>
      </c>
      <c r="L24" s="4">
        <f t="shared" si="0"/>
        <v>11199541</v>
      </c>
      <c r="M24" s="5">
        <f t="shared" ref="M24" si="82">IFERROR(L24/L23,0)</f>
        <v>0.94406545406604581</v>
      </c>
    </row>
    <row r="25" spans="1:13" x14ac:dyDescent="0.25">
      <c r="A25" s="3" t="s">
        <v>10</v>
      </c>
      <c r="B25" s="4">
        <v>7451601</v>
      </c>
      <c r="C25" s="5">
        <f t="shared" si="1"/>
        <v>0.97675418164143857</v>
      </c>
      <c r="D25" s="4">
        <v>302472</v>
      </c>
      <c r="E25" s="5">
        <f t="shared" si="1"/>
        <v>0.85396785960315758</v>
      </c>
      <c r="F25" s="4">
        <v>3663402</v>
      </c>
      <c r="G25" s="5">
        <f t="shared" ref="G25" si="83">IFERROR(F25/F24,0)</f>
        <v>1.1390424511817008</v>
      </c>
      <c r="H25" s="4">
        <v>68</v>
      </c>
      <c r="I25" s="5">
        <f t="shared" ref="I25" si="84">IFERROR(H25/H24,0)</f>
        <v>1.1333333333333333</v>
      </c>
      <c r="J25" s="4">
        <v>141</v>
      </c>
      <c r="K25" s="5">
        <f t="shared" ref="K25" si="85">IFERROR(J25/J24,0)</f>
        <v>1.0763358778625953</v>
      </c>
      <c r="L25" s="4">
        <f t="shared" si="0"/>
        <v>11417684</v>
      </c>
      <c r="M25" s="5">
        <f t="shared" ref="M25" si="86">IFERROR(L25/L24,0)</f>
        <v>1.0194778518155343</v>
      </c>
    </row>
    <row r="26" spans="1:13" x14ac:dyDescent="0.25">
      <c r="A26" s="3" t="s">
        <v>11</v>
      </c>
      <c r="B26" s="4">
        <v>7074975</v>
      </c>
      <c r="C26" s="5">
        <f t="shared" si="1"/>
        <v>0.94945703614565513</v>
      </c>
      <c r="D26" s="4">
        <v>405223</v>
      </c>
      <c r="E26" s="5">
        <f t="shared" si="1"/>
        <v>1.3397041709645852</v>
      </c>
      <c r="F26" s="4">
        <v>4839710</v>
      </c>
      <c r="G26" s="5">
        <f t="shared" ref="G26" si="87">IFERROR(F26/F25,0)</f>
        <v>1.3210971659675896</v>
      </c>
      <c r="H26" s="4">
        <v>63</v>
      </c>
      <c r="I26" s="5">
        <f t="shared" ref="I26" si="88">IFERROR(H26/H25,0)</f>
        <v>0.92647058823529416</v>
      </c>
      <c r="J26" s="4">
        <v>125</v>
      </c>
      <c r="K26" s="5">
        <f t="shared" ref="K26" si="89">IFERROR(J26/J25,0)</f>
        <v>0.88652482269503541</v>
      </c>
      <c r="L26" s="4">
        <f t="shared" si="0"/>
        <v>12320096</v>
      </c>
      <c r="M26" s="5">
        <f t="shared" ref="M26" si="90">IFERROR(L26/L25,0)</f>
        <v>1.0790363439730859</v>
      </c>
    </row>
    <row r="27" spans="1:13" x14ac:dyDescent="0.25">
      <c r="A27" s="3" t="s">
        <v>12</v>
      </c>
      <c r="B27" s="4">
        <v>6216971</v>
      </c>
      <c r="C27" s="5">
        <f t="shared" si="1"/>
        <v>0.87872692129654173</v>
      </c>
      <c r="D27" s="4">
        <v>299191</v>
      </c>
      <c r="E27" s="5">
        <f t="shared" si="1"/>
        <v>0.73833666894524741</v>
      </c>
      <c r="F27" s="4">
        <v>5047179</v>
      </c>
      <c r="G27" s="5">
        <f t="shared" ref="G27" si="91">IFERROR(F27/F26,0)</f>
        <v>1.042868064408818</v>
      </c>
      <c r="H27" s="4">
        <v>47</v>
      </c>
      <c r="I27" s="5">
        <f t="shared" ref="I27" si="92">IFERROR(H27/H26,0)</f>
        <v>0.74603174603174605</v>
      </c>
      <c r="J27" s="4">
        <v>0</v>
      </c>
      <c r="K27" s="5">
        <f t="shared" ref="K27" si="93">IFERROR(J27/J26,0)</f>
        <v>0</v>
      </c>
      <c r="L27" s="4">
        <f t="shared" si="0"/>
        <v>11563388</v>
      </c>
      <c r="M27" s="5">
        <f t="shared" ref="M27" si="94">IFERROR(L27/L26,0)</f>
        <v>0.93857937470617114</v>
      </c>
    </row>
    <row r="28" spans="1:13" x14ac:dyDescent="0.25">
      <c r="A28" s="3" t="s">
        <v>13</v>
      </c>
      <c r="B28" s="4">
        <v>6192561</v>
      </c>
      <c r="C28" s="5">
        <f t="shared" si="1"/>
        <v>0.9960736506572091</v>
      </c>
      <c r="D28" s="4">
        <v>488639</v>
      </c>
      <c r="E28" s="5">
        <f t="shared" si="1"/>
        <v>1.6332008649992813</v>
      </c>
      <c r="F28" s="4">
        <v>5461000</v>
      </c>
      <c r="G28" s="5">
        <f t="shared" ref="G28" si="95">IFERROR(F28/F27,0)</f>
        <v>1.0819905535349548</v>
      </c>
      <c r="H28" s="4">
        <v>55</v>
      </c>
      <c r="I28" s="5">
        <f t="shared" ref="I28" si="96">IFERROR(H28/H27,0)</f>
        <v>1.1702127659574468</v>
      </c>
      <c r="J28" s="4">
        <v>0</v>
      </c>
      <c r="K28" s="5">
        <f t="shared" ref="K28" si="97">IFERROR(J28/J27,0)</f>
        <v>0</v>
      </c>
      <c r="L28" s="4">
        <f t="shared" si="0"/>
        <v>12142255</v>
      </c>
      <c r="M28" s="5">
        <f t="shared" ref="M28" si="98">IFERROR(L28/L27,0)</f>
        <v>1.0500603283397565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取扱貨物量の推移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亘</dc:creator>
  <cp:lastModifiedBy>小田嶋誕</cp:lastModifiedBy>
  <dcterms:created xsi:type="dcterms:W3CDTF">2023-03-07T05:02:27Z</dcterms:created>
  <dcterms:modified xsi:type="dcterms:W3CDTF">2023-03-15T03:12:02Z</dcterms:modified>
</cp:coreProperties>
</file>