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2年度税務統計書（オープンデータ修正用）\03 第3 課税に関する調\"/>
    </mc:Choice>
  </mc:AlternateContent>
  <xr:revisionPtr revIDLastSave="0" documentId="13_ncr:1_{901295CC-A7E9-4F24-B34E-B7C5DDC40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地方消費税" sheetId="2" r:id="rId1"/>
  </sheets>
  <definedNames>
    <definedName name="_xlnm.Print_Area" localSheetId="0">地方消費税!$A$1:$P$50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2" l="1"/>
  <c r="M50" i="2"/>
  <c r="M49" i="2"/>
  <c r="M48" i="2"/>
  <c r="M42" i="2"/>
  <c r="M34" i="2"/>
  <c r="M32" i="2"/>
  <c r="M29" i="2"/>
  <c r="M21" i="2"/>
  <c r="M9" i="2"/>
  <c r="M11" i="2" s="1"/>
  <c r="O42" i="2"/>
  <c r="O34" i="2"/>
  <c r="C34" i="2"/>
  <c r="O32" i="2"/>
  <c r="O29" i="2"/>
  <c r="O21" i="2"/>
  <c r="C21" i="2"/>
  <c r="O9" i="2"/>
  <c r="C9" i="2"/>
  <c r="C48" i="2" s="1"/>
  <c r="O50" i="2" l="1"/>
  <c r="M10" i="2"/>
  <c r="O48" i="2"/>
  <c r="O10" i="2"/>
  <c r="O49" i="2" s="1"/>
</calcChain>
</file>

<file path=xl/sharedStrings.xml><?xml version="1.0" encoding="utf-8"?>
<sst xmlns="http://schemas.openxmlformats.org/spreadsheetml/2006/main" count="112" uniqueCount="31">
  <si>
    <t xml:space="preserve">  </t>
  </si>
  <si>
    <t xml:space="preserve"> ア　国からの払込金額</t>
  </si>
  <si>
    <t>譲　　渡　　割</t>
  </si>
  <si>
    <t>計</t>
  </si>
  <si>
    <t xml:space="preserve"> ウ　地方消費税清算金</t>
  </si>
  <si>
    <t>円</t>
  </si>
  <si>
    <t>貨　　物　　割</t>
  </si>
  <si>
    <t xml:space="preserve"> イ　地方消費税徴収取扱費　</t>
  </si>
  <si>
    <t>平成２４年度</t>
    <rPh sb="0" eb="2">
      <t>ヘイセイ</t>
    </rPh>
    <rPh sb="4" eb="6">
      <t>ネンド</t>
    </rPh>
    <phoneticPr fontId="1"/>
  </si>
  <si>
    <t xml:space="preserve"> エ　市町村交付金</t>
    <rPh sb="3" eb="6">
      <t>シチョウソン</t>
    </rPh>
    <rPh sb="6" eb="9">
      <t>コウフキン</t>
    </rPh>
    <phoneticPr fontId="1"/>
  </si>
  <si>
    <t>(一般財源分）</t>
    <rPh sb="1" eb="3">
      <t>イッパン</t>
    </rPh>
    <rPh sb="3" eb="5">
      <t>ザイゲン</t>
    </rPh>
    <rPh sb="5" eb="6">
      <t>ブン</t>
    </rPh>
    <phoneticPr fontId="1"/>
  </si>
  <si>
    <t>収　　　入　①</t>
  </si>
  <si>
    <t>平成２８年度</t>
    <rPh sb="0" eb="2">
      <t>ヘイセイ</t>
    </rPh>
    <rPh sb="4" eb="6">
      <t>ネンド</t>
    </rPh>
    <phoneticPr fontId="1"/>
  </si>
  <si>
    <t>支　　　出　②</t>
  </si>
  <si>
    <t>ア－イ＋ウ①
－ウ②－エ</t>
  </si>
  <si>
    <t>差　引　①－②</t>
  </si>
  <si>
    <t>交　 付 　額</t>
    <rPh sb="0" eb="1">
      <t>コウ</t>
    </rPh>
    <rPh sb="3" eb="4">
      <t>ツキ</t>
    </rPh>
    <rPh sb="6" eb="7">
      <t>ガク</t>
    </rPh>
    <phoneticPr fontId="1"/>
  </si>
  <si>
    <r>
      <t xml:space="preserve"> オ　県の実収入額</t>
    </r>
    <r>
      <rPr>
        <sz val="11"/>
        <rFont val="ＭＳ 明朝"/>
        <family val="1"/>
        <charset val="128"/>
      </rPr>
      <t>（国からの払込額－徴収取扱費＋清算金収入－清算金支出－市町村交付金）</t>
    </r>
    <rPh sb="3" eb="4">
      <t>ケン</t>
    </rPh>
    <rPh sb="5" eb="6">
      <t>ジツ</t>
    </rPh>
    <rPh sb="6" eb="8">
      <t>シュウニュウ</t>
    </rPh>
    <rPh sb="8" eb="9">
      <t>ガク</t>
    </rPh>
    <rPh sb="10" eb="11">
      <t>クニ</t>
    </rPh>
    <rPh sb="14" eb="16">
      <t>ハライコミ</t>
    </rPh>
    <rPh sb="16" eb="17">
      <t>ガク</t>
    </rPh>
    <rPh sb="18" eb="20">
      <t>チョウシュウ</t>
    </rPh>
    <rPh sb="20" eb="22">
      <t>トリアツカイ</t>
    </rPh>
    <rPh sb="22" eb="23">
      <t>ヒ</t>
    </rPh>
    <rPh sb="24" eb="27">
      <t>セイサンキン</t>
    </rPh>
    <rPh sb="27" eb="29">
      <t>シュウニュウ</t>
    </rPh>
    <rPh sb="30" eb="33">
      <t>セイサンキン</t>
    </rPh>
    <rPh sb="33" eb="35">
      <t>シシュツ</t>
    </rPh>
    <rPh sb="36" eb="39">
      <t>シチョウソン</t>
    </rPh>
    <rPh sb="39" eb="42">
      <t>コウフキン</t>
    </rPh>
    <phoneticPr fontId="1"/>
  </si>
  <si>
    <t>(　一般財源分　）</t>
    <rPh sb="2" eb="4">
      <t>イッパン</t>
    </rPh>
    <rPh sb="4" eb="6">
      <t>ザイゲン</t>
    </rPh>
    <rPh sb="6" eb="7">
      <t>ブン</t>
    </rPh>
    <phoneticPr fontId="1"/>
  </si>
  <si>
    <t>注）　社会保障財源分に係る払込額については、地方消費税徴収取扱費の算定基礎から除かれる。</t>
    <rPh sb="0" eb="1">
      <t>チュウ</t>
    </rPh>
    <rPh sb="3" eb="5">
      <t>シャカイ</t>
    </rPh>
    <rPh sb="5" eb="7">
      <t>ホショウ</t>
    </rPh>
    <rPh sb="7" eb="9">
      <t>ザイゲン</t>
    </rPh>
    <rPh sb="9" eb="10">
      <t>ブン</t>
    </rPh>
    <rPh sb="11" eb="12">
      <t>カカ</t>
    </rPh>
    <rPh sb="13" eb="14">
      <t>ハラ</t>
    </rPh>
    <rPh sb="14" eb="15">
      <t>コ</t>
    </rPh>
    <rPh sb="15" eb="16">
      <t>ガク</t>
    </rPh>
    <rPh sb="22" eb="24">
      <t>チホウ</t>
    </rPh>
    <rPh sb="24" eb="27">
      <t>ショウヒゼイ</t>
    </rPh>
    <rPh sb="27" eb="29">
      <t>チョウシュウ</t>
    </rPh>
    <rPh sb="29" eb="32">
      <t>トリアツカイヒ</t>
    </rPh>
    <rPh sb="33" eb="35">
      <t>サンテイ</t>
    </rPh>
    <rPh sb="35" eb="37">
      <t>キソ</t>
    </rPh>
    <rPh sb="39" eb="40">
      <t>ノゾ</t>
    </rPh>
    <phoneticPr fontId="1"/>
  </si>
  <si>
    <t>(社会保障財源分）</t>
    <rPh sb="1" eb="3">
      <t>シャカイ</t>
    </rPh>
    <rPh sb="3" eb="5">
      <t>ホショウ</t>
    </rPh>
    <rPh sb="5" eb="7">
      <t>ザイゲン</t>
    </rPh>
    <rPh sb="7" eb="8">
      <t>ブン</t>
    </rPh>
    <phoneticPr fontId="1"/>
  </si>
  <si>
    <t>－</t>
  </si>
  <si>
    <t>平成２７年度</t>
    <rPh sb="0" eb="2">
      <t>ヘイセイ</t>
    </rPh>
    <rPh sb="4" eb="6">
      <t>ネンド</t>
    </rPh>
    <phoneticPr fontId="1"/>
  </si>
  <si>
    <t>注）　（　）書きは、一般財源分と社会保障財源分の内訳（内数）である。（下記ウ～オにおいて同じ。）</t>
    <rPh sb="0" eb="1">
      <t>チュウ</t>
    </rPh>
    <rPh sb="6" eb="7">
      <t>カ</t>
    </rPh>
    <rPh sb="10" eb="12">
      <t>イッパン</t>
    </rPh>
    <rPh sb="12" eb="14">
      <t>ザイゲン</t>
    </rPh>
    <rPh sb="14" eb="15">
      <t>ブン</t>
    </rPh>
    <rPh sb="16" eb="18">
      <t>シャカイ</t>
    </rPh>
    <rPh sb="18" eb="20">
      <t>ホショウ</t>
    </rPh>
    <rPh sb="20" eb="22">
      <t>ザイゲン</t>
    </rPh>
    <rPh sb="22" eb="23">
      <t>ブン</t>
    </rPh>
    <rPh sb="24" eb="26">
      <t>ウチワケ</t>
    </rPh>
    <rPh sb="27" eb="29">
      <t>ウチスウ</t>
    </rPh>
    <rPh sb="35" eb="37">
      <t>カキ</t>
    </rPh>
    <rPh sb="44" eb="45">
      <t>オナ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</si>
  <si>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</si>
  <si>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</si>
  <si>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</si>
  <si>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9 　地方消費税</t>
    <rPh sb="3" eb="4">
      <t>チ</t>
    </rPh>
    <rPh sb="4" eb="5">
      <t>カタ</t>
    </rPh>
    <rPh sb="5" eb="6">
      <t>ケ</t>
    </rPh>
    <rPh sb="6" eb="7">
      <t>ヒ</t>
    </rPh>
    <rPh sb="7" eb="8">
      <t>ゼイ</t>
    </rPh>
    <phoneticPr fontId="1"/>
  </si>
  <si>
    <t>令和２年度</t>
    <rPh sb="0" eb="2">
      <t>レイワ</t>
    </rPh>
    <rPh sb="3" eb="5">
      <t>ネンド</t>
    </rPh>
    <phoneticPr fontId="1"/>
  </si>
  <si>
    <t>　　　なお、平成２８年度から令和元年度までの一般財源分と社会保障財源分の割合は、それぞれ１０／１７と７／１７である。</t>
    <rPh sb="14" eb="16">
      <t>レイワ</t>
    </rPh>
    <rPh sb="16" eb="17">
      <t>ガン</t>
    </rPh>
    <rPh sb="17" eb="19">
      <t>ネンド</t>
    </rPh>
    <phoneticPr fontId="1"/>
  </si>
  <si>
    <t>　　　令和２年度の一般財源分と社会保障財源分の割合は、それぞれ１０／２１と１１／２１である。</t>
    <rPh sb="3" eb="5">
      <t>レイワ</t>
    </rPh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</si>
</sst>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 &quot;#,###&quot; )&quot;"/>
    <numFmt numFmtId="177" formatCode="#,##0_ ;&quot;△&quot;\ #,##0_ ;&quot;-&quot;_ "/>
  </numFmts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Ｐゴシック"/>
      <family val="3"/>
    </font>
    <font>
      <sz val="10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1"/>
      <name val="ＭＳ Ｐゴシック"/>
      <family val="3"/>
      <charset val="128"/>
    </font>
    <font>
      <sz val="9"/>
      <name val="ＭＳ Ｐ明朝"/>
      <family val="1"/>
    </font>
    <font>
      <sz val="10"/>
      <name val="ＭＳ Ｐ明朝"/>
      <family val="1"/>
    </font>
    <font>
      <sz val="9"/>
      <name val="ＭＳ ゴシック"/>
      <family val="3"/>
    </font>
    <font>
      <sz val="10.5"/>
      <name val="ＭＳ Ｐゴシック"/>
      <family val="3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8" fillId="0" borderId="0" xfId="1" applyNumberFormat="1" applyFont="1" applyBorder="1" applyAlignment="1">
      <alignment vertical="center"/>
    </xf>
    <xf numFmtId="177" fontId="10" fillId="0" borderId="2" xfId="1" applyNumberFormat="1" applyFont="1" applyBorder="1" applyAlignment="1">
      <alignment horizontal="right" vertical="center"/>
    </xf>
    <xf numFmtId="177" fontId="10" fillId="0" borderId="3" xfId="1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right" vertical="center"/>
    </xf>
    <xf numFmtId="177" fontId="10" fillId="0" borderId="0" xfId="1" applyNumberFormat="1" applyFont="1" applyBorder="1" applyAlignment="1">
      <alignment horizontal="right" vertical="center"/>
    </xf>
    <xf numFmtId="177" fontId="10" fillId="0" borderId="9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right" vertical="center"/>
    </xf>
    <xf numFmtId="177" fontId="10" fillId="0" borderId="7" xfId="1" applyNumberFormat="1" applyFont="1" applyBorder="1" applyAlignment="1">
      <alignment horizontal="right" vertical="center"/>
    </xf>
    <xf numFmtId="177" fontId="13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right" vertical="center"/>
    </xf>
    <xf numFmtId="176" fontId="10" fillId="0" borderId="7" xfId="1" applyNumberFormat="1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7" fontId="10" fillId="0" borderId="2" xfId="1" applyNumberFormat="1" applyFont="1" applyBorder="1" applyAlignment="1">
      <alignment horizontal="right" vertical="center"/>
    </xf>
    <xf numFmtId="177" fontId="10" fillId="0" borderId="6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10" fillId="0" borderId="3" xfId="1" applyNumberFormat="1" applyFont="1" applyBorder="1" applyAlignment="1">
      <alignment horizontal="right" vertical="center"/>
    </xf>
    <xf numFmtId="177" fontId="10" fillId="0" borderId="7" xfId="1" applyNumberFormat="1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right" vertical="center"/>
    </xf>
    <xf numFmtId="177" fontId="10" fillId="0" borderId="8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7" fontId="10" fillId="0" borderId="0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77" fontId="11" fillId="0" borderId="10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view="pageBreakPreview" topLeftCell="A22" zoomScaleSheetLayoutView="100" workbookViewId="0">
      <selection activeCell="Q11" sqref="Q11"/>
    </sheetView>
  </sheetViews>
  <sheetFormatPr defaultRowHeight="13.5" x14ac:dyDescent="0.15"/>
  <cols>
    <col min="1" max="1" width="5.5" style="1" customWidth="1"/>
    <col min="2" max="2" width="11.625" style="1" customWidth="1"/>
    <col min="3" max="3" width="5.5" style="2" hidden="1" customWidth="1"/>
    <col min="4" max="4" width="9.875" style="2" hidden="1" customWidth="1"/>
    <col min="5" max="5" width="5.625" style="2" hidden="1" customWidth="1"/>
    <col min="6" max="6" width="9.875" style="2" hidden="1" customWidth="1"/>
    <col min="7" max="7" width="5.5" style="2" customWidth="1"/>
    <col min="8" max="8" width="9.875" style="2" customWidth="1"/>
    <col min="9" max="9" width="5.5" style="2" customWidth="1"/>
    <col min="10" max="10" width="9.875" style="2" customWidth="1"/>
    <col min="11" max="11" width="5.5" style="2" customWidth="1"/>
    <col min="12" max="12" width="9.875" style="2" customWidth="1"/>
    <col min="13" max="13" width="5.5" style="2" customWidth="1"/>
    <col min="14" max="14" width="9.875" style="2" customWidth="1"/>
    <col min="15" max="15" width="5.5" style="27" customWidth="1"/>
    <col min="16" max="16" width="9.625" style="27" customWidth="1"/>
    <col min="17" max="17" width="9" style="2" customWidth="1"/>
    <col min="18" max="16384" width="9" style="2"/>
  </cols>
  <sheetData>
    <row r="1" spans="1:18" ht="19.5" customHeight="1" x14ac:dyDescent="0.15">
      <c r="A1" s="6" t="s">
        <v>27</v>
      </c>
      <c r="B1" s="6"/>
      <c r="C1" s="6"/>
      <c r="G1" s="6"/>
      <c r="H1" s="26"/>
      <c r="I1" s="6"/>
      <c r="J1" s="6"/>
      <c r="K1" s="6"/>
      <c r="L1" s="6"/>
      <c r="M1" s="6"/>
      <c r="N1" s="6"/>
      <c r="O1" s="6"/>
      <c r="P1" s="6"/>
    </row>
    <row r="2" spans="1:18" ht="15.95" customHeight="1" x14ac:dyDescent="0.15">
      <c r="A2" s="6"/>
      <c r="B2" s="6"/>
      <c r="C2" s="6"/>
      <c r="G2" s="6"/>
      <c r="H2" s="26"/>
      <c r="I2" s="6"/>
      <c r="J2" s="6"/>
      <c r="K2" s="6"/>
      <c r="L2" s="6"/>
      <c r="M2" s="6"/>
      <c r="N2" s="6"/>
      <c r="O2" s="6"/>
      <c r="P2" s="6"/>
    </row>
    <row r="3" spans="1:18" ht="15.95" customHeight="1" x14ac:dyDescent="0.15">
      <c r="B3" s="1" t="s">
        <v>0</v>
      </c>
    </row>
    <row r="4" spans="1:18" ht="18.95" customHeight="1" x14ac:dyDescent="0.15">
      <c r="A4" s="7" t="s">
        <v>1</v>
      </c>
      <c r="B4" s="7"/>
    </row>
    <row r="5" spans="1:18" s="3" customFormat="1" ht="18" customHeight="1" x14ac:dyDescent="0.15">
      <c r="A5" s="46"/>
      <c r="B5" s="47"/>
      <c r="C5" s="46" t="s">
        <v>8</v>
      </c>
      <c r="D5" s="47"/>
      <c r="E5" s="46" t="s">
        <v>22</v>
      </c>
      <c r="F5" s="47"/>
      <c r="G5" s="46" t="s">
        <v>12</v>
      </c>
      <c r="H5" s="47"/>
      <c r="I5" s="46" t="s">
        <v>24</v>
      </c>
      <c r="J5" s="47"/>
      <c r="K5" s="46" t="s">
        <v>25</v>
      </c>
      <c r="L5" s="47"/>
      <c r="M5" s="46" t="s">
        <v>26</v>
      </c>
      <c r="N5" s="47"/>
      <c r="O5" s="46" t="s">
        <v>28</v>
      </c>
      <c r="P5" s="47"/>
      <c r="Q5" s="57"/>
      <c r="R5" s="57"/>
    </row>
    <row r="6" spans="1:18" s="3" customFormat="1" ht="11.25" x14ac:dyDescent="0.15">
      <c r="A6" s="8"/>
      <c r="B6" s="13"/>
      <c r="C6" s="40" t="s">
        <v>5</v>
      </c>
      <c r="D6" s="41"/>
      <c r="E6" s="40" t="s">
        <v>5</v>
      </c>
      <c r="F6" s="41"/>
      <c r="G6" s="40" t="s">
        <v>5</v>
      </c>
      <c r="H6" s="41"/>
      <c r="I6" s="40" t="s">
        <v>5</v>
      </c>
      <c r="J6" s="41"/>
      <c r="K6" s="40" t="s">
        <v>5</v>
      </c>
      <c r="L6" s="41"/>
      <c r="M6" s="40" t="s">
        <v>5</v>
      </c>
      <c r="N6" s="41"/>
      <c r="O6" s="40" t="s">
        <v>5</v>
      </c>
      <c r="P6" s="41"/>
      <c r="Q6" s="58"/>
      <c r="R6" s="58"/>
    </row>
    <row r="7" spans="1:18" s="3" customFormat="1" ht="18.95" customHeight="1" x14ac:dyDescent="0.15">
      <c r="A7" s="44" t="s">
        <v>2</v>
      </c>
      <c r="B7" s="45"/>
      <c r="C7" s="38">
        <v>7866882735</v>
      </c>
      <c r="D7" s="39"/>
      <c r="E7" s="38">
        <v>16064793466</v>
      </c>
      <c r="F7" s="39"/>
      <c r="G7" s="38">
        <v>15331239732</v>
      </c>
      <c r="H7" s="39"/>
      <c r="I7" s="38">
        <v>14647958700</v>
      </c>
      <c r="J7" s="39"/>
      <c r="K7" s="38">
        <v>14745213207</v>
      </c>
      <c r="L7" s="39"/>
      <c r="M7" s="38">
        <v>14452136671</v>
      </c>
      <c r="N7" s="39"/>
      <c r="O7" s="38">
        <v>16393117627</v>
      </c>
      <c r="P7" s="39"/>
      <c r="Q7" s="56"/>
      <c r="R7" s="56"/>
    </row>
    <row r="8" spans="1:18" s="3" customFormat="1" ht="18.95" customHeight="1" x14ac:dyDescent="0.15">
      <c r="A8" s="44" t="s">
        <v>6</v>
      </c>
      <c r="B8" s="45"/>
      <c r="C8" s="38">
        <v>1033280262</v>
      </c>
      <c r="D8" s="39"/>
      <c r="E8" s="38">
        <v>1514677256</v>
      </c>
      <c r="F8" s="39"/>
      <c r="G8" s="38">
        <v>1352519382</v>
      </c>
      <c r="H8" s="39"/>
      <c r="I8" s="38">
        <v>1067395081</v>
      </c>
      <c r="J8" s="39"/>
      <c r="K8" s="38">
        <v>996579033</v>
      </c>
      <c r="L8" s="39"/>
      <c r="M8" s="38">
        <v>1304443945</v>
      </c>
      <c r="N8" s="39"/>
      <c r="O8" s="38">
        <v>1476081931</v>
      </c>
      <c r="P8" s="39"/>
      <c r="Q8" s="56"/>
      <c r="R8" s="56"/>
    </row>
    <row r="9" spans="1:18" s="3" customFormat="1" ht="18.95" customHeight="1" x14ac:dyDescent="0.15">
      <c r="A9" s="44" t="s">
        <v>3</v>
      </c>
      <c r="B9" s="45"/>
      <c r="C9" s="38">
        <f>SUM(C7:D8)</f>
        <v>8900162997</v>
      </c>
      <c r="D9" s="39"/>
      <c r="E9" s="38">
        <v>17579470722</v>
      </c>
      <c r="F9" s="39"/>
      <c r="G9" s="38">
        <v>16683759114</v>
      </c>
      <c r="H9" s="39"/>
      <c r="I9" s="38">
        <v>15715353781</v>
      </c>
      <c r="J9" s="39"/>
      <c r="K9" s="38">
        <v>15741792240</v>
      </c>
      <c r="L9" s="39"/>
      <c r="M9" s="38">
        <f>SUM(M7:N8)</f>
        <v>15756580616</v>
      </c>
      <c r="N9" s="39"/>
      <c r="O9" s="38">
        <f>SUM(O7:P8)</f>
        <v>17869199558</v>
      </c>
      <c r="P9" s="39"/>
      <c r="Q9" s="56"/>
      <c r="R9" s="56"/>
    </row>
    <row r="10" spans="1:18" s="3" customFormat="1" ht="18.95" customHeight="1" x14ac:dyDescent="0.15">
      <c r="A10" s="54" t="s">
        <v>10</v>
      </c>
      <c r="B10" s="55"/>
      <c r="C10" s="15"/>
      <c r="D10" s="21" t="s">
        <v>21</v>
      </c>
      <c r="E10" s="42">
        <v>10340865131</v>
      </c>
      <c r="F10" s="43"/>
      <c r="G10" s="42">
        <v>9813975949</v>
      </c>
      <c r="H10" s="43"/>
      <c r="I10" s="42">
        <v>9244325754</v>
      </c>
      <c r="J10" s="43"/>
      <c r="K10" s="42">
        <v>9259877788.2352943</v>
      </c>
      <c r="L10" s="43"/>
      <c r="M10" s="42">
        <f>M9-M11</f>
        <v>9268576832.9411774</v>
      </c>
      <c r="N10" s="43"/>
      <c r="O10" s="42">
        <f>O9-O11</f>
        <v>8509142646.666666</v>
      </c>
      <c r="P10" s="43"/>
      <c r="Q10" s="18"/>
      <c r="R10" s="18"/>
    </row>
    <row r="11" spans="1:18" s="3" customFormat="1" ht="18.95" customHeight="1" x14ac:dyDescent="0.15">
      <c r="A11" s="52" t="s">
        <v>20</v>
      </c>
      <c r="B11" s="53"/>
      <c r="C11" s="16"/>
      <c r="D11" s="22" t="s">
        <v>21</v>
      </c>
      <c r="E11" s="31">
        <v>7238605591</v>
      </c>
      <c r="F11" s="32"/>
      <c r="G11" s="31">
        <v>6869783165</v>
      </c>
      <c r="H11" s="32"/>
      <c r="I11" s="31">
        <v>6471028027</v>
      </c>
      <c r="J11" s="32"/>
      <c r="K11" s="31">
        <v>6481914451.7647057</v>
      </c>
      <c r="L11" s="32"/>
      <c r="M11" s="31">
        <f>M9*7/17</f>
        <v>6488003783.0588236</v>
      </c>
      <c r="N11" s="32"/>
      <c r="O11" s="31">
        <f>O9*11/21</f>
        <v>9360056911.333334</v>
      </c>
      <c r="P11" s="32"/>
      <c r="Q11" s="18"/>
      <c r="R11" s="18"/>
    </row>
    <row r="12" spans="1:18" s="4" customFormat="1" ht="15.95" customHeight="1" x14ac:dyDescent="0.15">
      <c r="A12" s="9" t="s">
        <v>23</v>
      </c>
      <c r="B12" s="1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15">
      <c r="A13" s="28" t="s">
        <v>29</v>
      </c>
      <c r="B13" s="12"/>
      <c r="D13" s="20"/>
      <c r="E13" s="24"/>
      <c r="F13" s="25"/>
      <c r="H13" s="20"/>
      <c r="I13" s="24"/>
      <c r="J13" s="25"/>
      <c r="K13" s="24"/>
      <c r="L13" s="25"/>
      <c r="M13" s="25"/>
      <c r="N13" s="25"/>
      <c r="O13" s="24"/>
      <c r="P13" s="25"/>
      <c r="Q13" s="23"/>
      <c r="R13" s="25"/>
    </row>
    <row r="14" spans="1:18" ht="12.95" customHeight="1" x14ac:dyDescent="0.15">
      <c r="A14" s="28" t="s">
        <v>30</v>
      </c>
      <c r="B14" s="12"/>
      <c r="D14" s="20"/>
      <c r="E14" s="24"/>
      <c r="F14" s="25"/>
      <c r="H14" s="20"/>
      <c r="I14" s="24"/>
      <c r="J14" s="25"/>
      <c r="K14" s="24"/>
      <c r="L14" s="25"/>
      <c r="M14" s="25"/>
      <c r="N14" s="25"/>
      <c r="O14" s="24"/>
      <c r="P14" s="25"/>
      <c r="Q14" s="23"/>
      <c r="R14" s="25"/>
    </row>
    <row r="15" spans="1:18" ht="12.95" customHeight="1" x14ac:dyDescent="0.15">
      <c r="A15" s="9"/>
      <c r="B15" s="12"/>
      <c r="D15" s="20"/>
      <c r="E15" s="24"/>
      <c r="F15" s="25"/>
      <c r="H15" s="20"/>
      <c r="I15" s="24"/>
      <c r="J15" s="25"/>
      <c r="K15" s="24"/>
      <c r="L15" s="25"/>
      <c r="M15" s="25"/>
      <c r="N15" s="25"/>
      <c r="O15" s="24"/>
      <c r="P15" s="25"/>
      <c r="Q15" s="23"/>
      <c r="R15" s="25"/>
    </row>
    <row r="16" spans="1:18" ht="18.95" customHeight="1" x14ac:dyDescent="0.15">
      <c r="A16" s="10" t="s">
        <v>7</v>
      </c>
      <c r="B16" s="10"/>
      <c r="D16" s="20"/>
      <c r="E16" s="24"/>
      <c r="F16" s="25"/>
      <c r="H16" s="20"/>
      <c r="Q16" s="23"/>
      <c r="R16" s="25"/>
    </row>
    <row r="17" spans="1:19" s="3" customFormat="1" ht="18" customHeight="1" x14ac:dyDescent="0.15">
      <c r="A17" s="46"/>
      <c r="B17" s="47"/>
      <c r="C17" s="46" t="s">
        <v>8</v>
      </c>
      <c r="D17" s="47"/>
      <c r="E17" s="46" t="s">
        <v>22</v>
      </c>
      <c r="F17" s="47"/>
      <c r="G17" s="46" t="s">
        <v>12</v>
      </c>
      <c r="H17" s="47"/>
      <c r="I17" s="46" t="s">
        <v>24</v>
      </c>
      <c r="J17" s="47"/>
      <c r="K17" s="46" t="s">
        <v>25</v>
      </c>
      <c r="L17" s="47"/>
      <c r="M17" s="46" t="s">
        <v>26</v>
      </c>
      <c r="N17" s="47"/>
      <c r="O17" s="46" t="s">
        <v>28</v>
      </c>
      <c r="P17" s="47"/>
      <c r="Q17" s="57"/>
      <c r="R17" s="57"/>
      <c r="S17" s="5"/>
    </row>
    <row r="18" spans="1:19" s="3" customFormat="1" ht="11.25" x14ac:dyDescent="0.15">
      <c r="A18" s="8"/>
      <c r="B18" s="13"/>
      <c r="C18" s="40" t="s">
        <v>5</v>
      </c>
      <c r="D18" s="41"/>
      <c r="E18" s="40" t="s">
        <v>5</v>
      </c>
      <c r="F18" s="41"/>
      <c r="G18" s="40" t="s">
        <v>5</v>
      </c>
      <c r="H18" s="41"/>
      <c r="I18" s="40" t="s">
        <v>5</v>
      </c>
      <c r="J18" s="41"/>
      <c r="K18" s="40" t="s">
        <v>5</v>
      </c>
      <c r="L18" s="41"/>
      <c r="M18" s="40" t="s">
        <v>5</v>
      </c>
      <c r="N18" s="41"/>
      <c r="O18" s="40" t="s">
        <v>5</v>
      </c>
      <c r="P18" s="41"/>
      <c r="Q18" s="58"/>
      <c r="R18" s="58"/>
    </row>
    <row r="19" spans="1:19" s="3" customFormat="1" ht="18.95" customHeight="1" x14ac:dyDescent="0.15">
      <c r="A19" s="44" t="s">
        <v>2</v>
      </c>
      <c r="B19" s="45"/>
      <c r="C19" s="38">
        <v>27554299</v>
      </c>
      <c r="D19" s="39"/>
      <c r="E19" s="38">
        <v>46317216</v>
      </c>
      <c r="F19" s="39"/>
      <c r="G19" s="38">
        <v>45944434</v>
      </c>
      <c r="H19" s="39"/>
      <c r="I19" s="38">
        <v>50151617</v>
      </c>
      <c r="J19" s="39"/>
      <c r="K19" s="38">
        <v>51798583</v>
      </c>
      <c r="L19" s="39"/>
      <c r="M19" s="38">
        <v>49022298</v>
      </c>
      <c r="N19" s="39"/>
      <c r="O19" s="38">
        <v>47268194</v>
      </c>
      <c r="P19" s="39"/>
      <c r="Q19" s="56"/>
      <c r="R19" s="56"/>
    </row>
    <row r="20" spans="1:19" s="3" customFormat="1" ht="18.95" customHeight="1" x14ac:dyDescent="0.15">
      <c r="A20" s="44" t="s">
        <v>6</v>
      </c>
      <c r="B20" s="45"/>
      <c r="C20" s="38">
        <v>6352462</v>
      </c>
      <c r="D20" s="39"/>
      <c r="E20" s="38">
        <v>5609536</v>
      </c>
      <c r="F20" s="39"/>
      <c r="G20" s="38">
        <v>4396366</v>
      </c>
      <c r="H20" s="39"/>
      <c r="I20" s="38">
        <v>4145309</v>
      </c>
      <c r="J20" s="39"/>
      <c r="K20" s="38">
        <v>3951737</v>
      </c>
      <c r="L20" s="39"/>
      <c r="M20" s="38">
        <v>4859273</v>
      </c>
      <c r="N20" s="39"/>
      <c r="O20" s="38">
        <v>5405126</v>
      </c>
      <c r="P20" s="39"/>
      <c r="Q20" s="56"/>
      <c r="R20" s="56"/>
    </row>
    <row r="21" spans="1:19" s="3" customFormat="1" ht="18.95" customHeight="1" x14ac:dyDescent="0.15">
      <c r="A21" s="29" t="s">
        <v>3</v>
      </c>
      <c r="B21" s="30"/>
      <c r="C21" s="48">
        <f>SUM(C19:D20)</f>
        <v>33906761</v>
      </c>
      <c r="D21" s="49"/>
      <c r="E21" s="48">
        <v>51926752</v>
      </c>
      <c r="F21" s="49"/>
      <c r="G21" s="48">
        <v>50340800</v>
      </c>
      <c r="H21" s="49"/>
      <c r="I21" s="48">
        <v>54296926</v>
      </c>
      <c r="J21" s="49"/>
      <c r="K21" s="48">
        <v>55750320</v>
      </c>
      <c r="L21" s="49"/>
      <c r="M21" s="48">
        <f>SUM(M19:N20)</f>
        <v>53881571</v>
      </c>
      <c r="N21" s="49"/>
      <c r="O21" s="48">
        <f>SUM(O19:P20)</f>
        <v>52673320</v>
      </c>
      <c r="P21" s="49"/>
      <c r="Q21" s="56"/>
      <c r="R21" s="56"/>
    </row>
    <row r="22" spans="1:19" s="4" customFormat="1" ht="15.95" customHeight="1" x14ac:dyDescent="0.15">
      <c r="A22" s="9" t="s">
        <v>19</v>
      </c>
      <c r="B22" s="1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9" s="4" customFormat="1" ht="12.95" customHeight="1" x14ac:dyDescent="0.15">
      <c r="A23" s="11"/>
      <c r="B23" s="11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9" ht="12.95" customHeight="1" x14ac:dyDescent="0.15">
      <c r="A24" s="12"/>
      <c r="B24" s="12"/>
      <c r="D24" s="20"/>
      <c r="E24" s="24"/>
      <c r="F24" s="25"/>
      <c r="H24" s="20"/>
      <c r="I24" s="24"/>
      <c r="J24" s="25"/>
      <c r="K24" s="24"/>
      <c r="L24" s="25"/>
      <c r="M24" s="25"/>
      <c r="N24" s="25"/>
      <c r="O24" s="24"/>
      <c r="P24" s="25"/>
      <c r="Q24" s="23"/>
      <c r="R24" s="25"/>
    </row>
    <row r="25" spans="1:19" ht="18.95" customHeight="1" x14ac:dyDescent="0.15">
      <c r="A25" s="10" t="s">
        <v>4</v>
      </c>
      <c r="B25" s="10"/>
      <c r="D25" s="20"/>
      <c r="E25" s="24"/>
      <c r="F25" s="25"/>
      <c r="H25" s="20"/>
      <c r="Q25" s="23"/>
      <c r="R25" s="25"/>
    </row>
    <row r="26" spans="1:19" s="3" customFormat="1" ht="18" customHeight="1" x14ac:dyDescent="0.15">
      <c r="A26" s="46"/>
      <c r="B26" s="47"/>
      <c r="C26" s="46" t="s">
        <v>8</v>
      </c>
      <c r="D26" s="47"/>
      <c r="E26" s="46" t="s">
        <v>22</v>
      </c>
      <c r="F26" s="47"/>
      <c r="G26" s="46" t="s">
        <v>12</v>
      </c>
      <c r="H26" s="47"/>
      <c r="I26" s="46" t="s">
        <v>24</v>
      </c>
      <c r="J26" s="47"/>
      <c r="K26" s="46" t="s">
        <v>25</v>
      </c>
      <c r="L26" s="47"/>
      <c r="M26" s="46" t="s">
        <v>26</v>
      </c>
      <c r="N26" s="47"/>
      <c r="O26" s="46" t="s">
        <v>28</v>
      </c>
      <c r="P26" s="47"/>
      <c r="Q26" s="57"/>
      <c r="R26" s="57"/>
      <c r="S26" s="5"/>
    </row>
    <row r="27" spans="1:19" s="3" customFormat="1" ht="11.25" x14ac:dyDescent="0.15">
      <c r="A27" s="8"/>
      <c r="B27" s="13"/>
      <c r="C27" s="40" t="s">
        <v>5</v>
      </c>
      <c r="D27" s="41"/>
      <c r="E27" s="40" t="s">
        <v>5</v>
      </c>
      <c r="F27" s="41"/>
      <c r="G27" s="40" t="s">
        <v>5</v>
      </c>
      <c r="H27" s="41"/>
      <c r="I27" s="40" t="s">
        <v>5</v>
      </c>
      <c r="J27" s="41"/>
      <c r="K27" s="40" t="s">
        <v>5</v>
      </c>
      <c r="L27" s="41"/>
      <c r="M27" s="40" t="s">
        <v>5</v>
      </c>
      <c r="N27" s="41"/>
      <c r="O27" s="40" t="s">
        <v>5</v>
      </c>
      <c r="P27" s="41"/>
      <c r="Q27" s="58"/>
      <c r="R27" s="58"/>
    </row>
    <row r="28" spans="1:19" s="3" customFormat="1" ht="18.95" customHeight="1" x14ac:dyDescent="0.15">
      <c r="A28" s="44" t="s">
        <v>11</v>
      </c>
      <c r="B28" s="45"/>
      <c r="C28" s="38">
        <v>20484604036</v>
      </c>
      <c r="D28" s="39"/>
      <c r="E28" s="38">
        <v>41242358843</v>
      </c>
      <c r="F28" s="39"/>
      <c r="G28" s="38">
        <v>36839339965</v>
      </c>
      <c r="H28" s="39"/>
      <c r="I28" s="38">
        <v>38737957326</v>
      </c>
      <c r="J28" s="39"/>
      <c r="K28" s="38">
        <v>39631815251</v>
      </c>
      <c r="L28" s="39"/>
      <c r="M28" s="38">
        <v>37121644465</v>
      </c>
      <c r="N28" s="39"/>
      <c r="O28" s="38">
        <v>45263104171</v>
      </c>
      <c r="P28" s="39"/>
      <c r="Q28" s="56"/>
      <c r="R28" s="56"/>
    </row>
    <row r="29" spans="1:19" s="3" customFormat="1" ht="18.95" customHeight="1" x14ac:dyDescent="0.15">
      <c r="A29" s="44" t="s">
        <v>18</v>
      </c>
      <c r="B29" s="45"/>
      <c r="C29" s="18"/>
      <c r="D29" s="21" t="s">
        <v>21</v>
      </c>
      <c r="E29" s="42">
        <v>24208565522</v>
      </c>
      <c r="F29" s="43"/>
      <c r="G29" s="42">
        <v>21624341967</v>
      </c>
      <c r="H29" s="43"/>
      <c r="I29" s="42">
        <v>22733912335</v>
      </c>
      <c r="J29" s="43"/>
      <c r="K29" s="42">
        <v>23255638955</v>
      </c>
      <c r="L29" s="43"/>
      <c r="M29" s="42">
        <f>+M28-M30</f>
        <v>21782324478</v>
      </c>
      <c r="N29" s="43"/>
      <c r="O29" s="42">
        <f>+O28-O30</f>
        <v>21480310241</v>
      </c>
      <c r="P29" s="43"/>
      <c r="Q29" s="18"/>
      <c r="R29" s="18"/>
    </row>
    <row r="30" spans="1:19" s="3" customFormat="1" ht="18.95" customHeight="1" x14ac:dyDescent="0.15">
      <c r="A30" s="29" t="s">
        <v>20</v>
      </c>
      <c r="B30" s="30"/>
      <c r="C30" s="19"/>
      <c r="D30" s="22" t="s">
        <v>21</v>
      </c>
      <c r="E30" s="31">
        <v>17033793321</v>
      </c>
      <c r="F30" s="32"/>
      <c r="G30" s="31">
        <v>15214997998</v>
      </c>
      <c r="H30" s="32"/>
      <c r="I30" s="31">
        <v>16004044991</v>
      </c>
      <c r="J30" s="32"/>
      <c r="K30" s="31">
        <v>16376176296</v>
      </c>
      <c r="L30" s="32"/>
      <c r="M30" s="31">
        <v>15339319987</v>
      </c>
      <c r="N30" s="32"/>
      <c r="O30" s="31">
        <v>23782793930</v>
      </c>
      <c r="P30" s="32"/>
      <c r="Q30" s="18"/>
      <c r="R30" s="18"/>
    </row>
    <row r="31" spans="1:19" s="3" customFormat="1" ht="18.95" customHeight="1" x14ac:dyDescent="0.15">
      <c r="A31" s="44" t="s">
        <v>13</v>
      </c>
      <c r="B31" s="45"/>
      <c r="C31" s="38">
        <v>8920521036</v>
      </c>
      <c r="D31" s="39"/>
      <c r="E31" s="38">
        <v>17467535843</v>
      </c>
      <c r="F31" s="39"/>
      <c r="G31" s="38">
        <v>16172200965</v>
      </c>
      <c r="H31" s="39"/>
      <c r="I31" s="50">
        <v>15549108326</v>
      </c>
      <c r="J31" s="51"/>
      <c r="K31" s="38">
        <v>15607533251</v>
      </c>
      <c r="L31" s="39"/>
      <c r="M31" s="38">
        <v>15089444465</v>
      </c>
      <c r="N31" s="39"/>
      <c r="O31" s="38">
        <v>17940829171</v>
      </c>
      <c r="P31" s="39"/>
      <c r="Q31" s="56"/>
      <c r="R31" s="56"/>
    </row>
    <row r="32" spans="1:19" s="3" customFormat="1" ht="18.95" customHeight="1" x14ac:dyDescent="0.15">
      <c r="A32" s="44" t="s">
        <v>18</v>
      </c>
      <c r="B32" s="45"/>
      <c r="C32" s="18"/>
      <c r="D32" s="21" t="s">
        <v>21</v>
      </c>
      <c r="E32" s="42">
        <v>10253855522</v>
      </c>
      <c r="F32" s="43"/>
      <c r="G32" s="42">
        <v>9493399967</v>
      </c>
      <c r="H32" s="43"/>
      <c r="I32" s="42">
        <v>9124986335</v>
      </c>
      <c r="J32" s="43"/>
      <c r="K32" s="42">
        <v>9157549955</v>
      </c>
      <c r="L32" s="43"/>
      <c r="M32" s="42">
        <f>+M31-M33</f>
        <v>8854678478</v>
      </c>
      <c r="N32" s="43"/>
      <c r="O32" s="42">
        <f>+O31-O33</f>
        <v>8514480241</v>
      </c>
      <c r="P32" s="43"/>
      <c r="Q32" s="18"/>
      <c r="R32" s="18"/>
    </row>
    <row r="33" spans="1:19" s="3" customFormat="1" ht="18.95" customHeight="1" x14ac:dyDescent="0.15">
      <c r="A33" s="29" t="s">
        <v>20</v>
      </c>
      <c r="B33" s="30"/>
      <c r="C33" s="19"/>
      <c r="D33" s="22" t="s">
        <v>21</v>
      </c>
      <c r="E33" s="31">
        <v>7213680321</v>
      </c>
      <c r="F33" s="32"/>
      <c r="G33" s="31">
        <v>6678800998</v>
      </c>
      <c r="H33" s="32"/>
      <c r="I33" s="31">
        <v>6424121991</v>
      </c>
      <c r="J33" s="32"/>
      <c r="K33" s="31">
        <v>6449983296</v>
      </c>
      <c r="L33" s="32"/>
      <c r="M33" s="31">
        <v>6234765987</v>
      </c>
      <c r="N33" s="32"/>
      <c r="O33" s="31">
        <v>9426348930</v>
      </c>
      <c r="P33" s="32"/>
      <c r="Q33" s="18"/>
      <c r="R33" s="18"/>
    </row>
    <row r="34" spans="1:19" s="3" customFormat="1" ht="18.95" customHeight="1" x14ac:dyDescent="0.15">
      <c r="A34" s="29" t="s">
        <v>15</v>
      </c>
      <c r="B34" s="30"/>
      <c r="C34" s="48">
        <f>+C28-C31</f>
        <v>11564083000</v>
      </c>
      <c r="D34" s="49"/>
      <c r="E34" s="48">
        <v>23774823000</v>
      </c>
      <c r="F34" s="49"/>
      <c r="G34" s="48">
        <v>20667139000</v>
      </c>
      <c r="H34" s="49"/>
      <c r="I34" s="48">
        <v>23188849000</v>
      </c>
      <c r="J34" s="49"/>
      <c r="K34" s="48">
        <v>24024282000</v>
      </c>
      <c r="L34" s="49"/>
      <c r="M34" s="48">
        <f>+M28-M31</f>
        <v>22032200000</v>
      </c>
      <c r="N34" s="49"/>
      <c r="O34" s="48">
        <f>+O28-O31</f>
        <v>27322275000</v>
      </c>
      <c r="P34" s="49"/>
      <c r="Q34" s="56"/>
      <c r="R34" s="56"/>
    </row>
    <row r="35" spans="1:19" s="4" customFormat="1" ht="12.95" customHeight="1" x14ac:dyDescent="0.15">
      <c r="A35" s="11"/>
      <c r="B35" s="1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60"/>
      <c r="Q35" s="17"/>
      <c r="R35" s="17"/>
    </row>
    <row r="36" spans="1:19" ht="12.95" customHeight="1" x14ac:dyDescent="0.15">
      <c r="A36" s="12"/>
      <c r="B36" s="14"/>
      <c r="C36" s="20"/>
      <c r="D36" s="23"/>
      <c r="E36" s="25"/>
      <c r="G36" s="20"/>
      <c r="H36" s="24"/>
      <c r="I36" s="25"/>
      <c r="K36" s="25"/>
      <c r="O36" s="25"/>
      <c r="Q36" s="25"/>
    </row>
    <row r="37" spans="1:19" ht="18.95" customHeight="1" x14ac:dyDescent="0.15">
      <c r="A37" s="10" t="s">
        <v>9</v>
      </c>
      <c r="B37" s="10"/>
      <c r="D37" s="20"/>
      <c r="E37" s="24"/>
      <c r="F37" s="25"/>
      <c r="H37" s="20"/>
      <c r="Q37" s="23"/>
      <c r="R37" s="25"/>
    </row>
    <row r="38" spans="1:19" s="3" customFormat="1" ht="18" customHeight="1" x14ac:dyDescent="0.15">
      <c r="A38" s="46"/>
      <c r="B38" s="47"/>
      <c r="C38" s="46" t="s">
        <v>8</v>
      </c>
      <c r="D38" s="47"/>
      <c r="E38" s="46" t="s">
        <v>22</v>
      </c>
      <c r="F38" s="47"/>
      <c r="G38" s="46" t="s">
        <v>12</v>
      </c>
      <c r="H38" s="47"/>
      <c r="I38" s="46" t="s">
        <v>24</v>
      </c>
      <c r="J38" s="47"/>
      <c r="K38" s="46" t="s">
        <v>25</v>
      </c>
      <c r="L38" s="47"/>
      <c r="M38" s="46" t="s">
        <v>26</v>
      </c>
      <c r="N38" s="47"/>
      <c r="O38" s="46" t="s">
        <v>28</v>
      </c>
      <c r="P38" s="47"/>
      <c r="Q38" s="57"/>
      <c r="R38" s="57"/>
      <c r="S38" s="5"/>
    </row>
    <row r="39" spans="1:19" s="3" customFormat="1" ht="11.25" x14ac:dyDescent="0.15">
      <c r="A39" s="8"/>
      <c r="B39" s="13"/>
      <c r="C39" s="40" t="s">
        <v>5</v>
      </c>
      <c r="D39" s="41"/>
      <c r="E39" s="40" t="s">
        <v>5</v>
      </c>
      <c r="F39" s="41"/>
      <c r="G39" s="40" t="s">
        <v>5</v>
      </c>
      <c r="H39" s="41"/>
      <c r="I39" s="40" t="s">
        <v>5</v>
      </c>
      <c r="J39" s="41"/>
      <c r="K39" s="40" t="s">
        <v>5</v>
      </c>
      <c r="L39" s="41"/>
      <c r="M39" s="40" t="s">
        <v>5</v>
      </c>
      <c r="N39" s="41"/>
      <c r="O39" s="40" t="s">
        <v>5</v>
      </c>
      <c r="P39" s="41"/>
      <c r="Q39" s="58"/>
      <c r="R39" s="58"/>
    </row>
    <row r="40" spans="1:19" s="3" customFormat="1" ht="18.95" customHeight="1" x14ac:dyDescent="0.15">
      <c r="A40" s="44" t="s">
        <v>16</v>
      </c>
      <c r="B40" s="45"/>
      <c r="C40" s="38">
        <v>10278827000</v>
      </c>
      <c r="D40" s="39"/>
      <c r="E40" s="38">
        <v>20693634000</v>
      </c>
      <c r="F40" s="39"/>
      <c r="G40" s="38">
        <v>18486287000</v>
      </c>
      <c r="H40" s="39"/>
      <c r="I40" s="38">
        <v>19433978000</v>
      </c>
      <c r="J40" s="39"/>
      <c r="K40" s="38">
        <v>19881512000</v>
      </c>
      <c r="L40" s="39"/>
      <c r="M40" s="38">
        <v>18623041000</v>
      </c>
      <c r="N40" s="39"/>
      <c r="O40" s="38">
        <v>22705528000</v>
      </c>
      <c r="P40" s="39"/>
      <c r="Q40" s="56"/>
      <c r="R40" s="56"/>
    </row>
    <row r="41" spans="1:19" s="3" customFormat="1" ht="18.95" customHeight="1" x14ac:dyDescent="0.15">
      <c r="A41" s="44" t="s">
        <v>18</v>
      </c>
      <c r="B41" s="45"/>
      <c r="C41" s="18"/>
      <c r="D41" s="21" t="s">
        <v>21</v>
      </c>
      <c r="E41" s="42">
        <v>12146813000</v>
      </c>
      <c r="F41" s="43"/>
      <c r="G41" s="42">
        <v>10851277000</v>
      </c>
      <c r="H41" s="43"/>
      <c r="I41" s="42">
        <v>11405101000</v>
      </c>
      <c r="J41" s="43"/>
      <c r="K41" s="42">
        <v>11666312000</v>
      </c>
      <c r="L41" s="43"/>
      <c r="M41" s="42">
        <v>10927674000</v>
      </c>
      <c r="N41" s="43"/>
      <c r="O41" s="42">
        <v>10775262000</v>
      </c>
      <c r="P41" s="43"/>
      <c r="Q41" s="18"/>
      <c r="R41" s="18"/>
    </row>
    <row r="42" spans="1:19" s="3" customFormat="1" ht="18.95" customHeight="1" x14ac:dyDescent="0.15">
      <c r="A42" s="29" t="s">
        <v>20</v>
      </c>
      <c r="B42" s="30"/>
      <c r="C42" s="19"/>
      <c r="D42" s="22" t="s">
        <v>21</v>
      </c>
      <c r="E42" s="31">
        <v>8546821000</v>
      </c>
      <c r="F42" s="32"/>
      <c r="G42" s="31">
        <v>7635010000</v>
      </c>
      <c r="H42" s="32"/>
      <c r="I42" s="31">
        <v>8028877000</v>
      </c>
      <c r="J42" s="32"/>
      <c r="K42" s="31">
        <v>8215200000</v>
      </c>
      <c r="L42" s="32"/>
      <c r="M42" s="31">
        <f>+M40-M41</f>
        <v>7695367000</v>
      </c>
      <c r="N42" s="32"/>
      <c r="O42" s="31">
        <f>+O40-O41</f>
        <v>11930266000</v>
      </c>
      <c r="P42" s="32"/>
      <c r="Q42" s="18"/>
      <c r="R42" s="18"/>
    </row>
    <row r="43" spans="1:19" s="4" customFormat="1" ht="12.95" customHeight="1" x14ac:dyDescent="0.15">
      <c r="A43" s="11"/>
      <c r="B43" s="11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60"/>
      <c r="Q43" s="17"/>
      <c r="R43" s="17"/>
    </row>
    <row r="44" spans="1:19" ht="12.95" customHeight="1" x14ac:dyDescent="0.15">
      <c r="Q44" s="59"/>
      <c r="R44" s="59"/>
    </row>
    <row r="45" spans="1:19" ht="18.95" customHeight="1" x14ac:dyDescent="0.15">
      <c r="A45" s="10" t="s">
        <v>17</v>
      </c>
      <c r="B45" s="10"/>
      <c r="D45" s="20"/>
      <c r="E45" s="24"/>
      <c r="F45" s="25"/>
      <c r="H45" s="20"/>
      <c r="Q45" s="23"/>
      <c r="R45" s="25"/>
    </row>
    <row r="46" spans="1:19" s="3" customFormat="1" ht="18" customHeight="1" x14ac:dyDescent="0.15">
      <c r="A46" s="46"/>
      <c r="B46" s="47"/>
      <c r="C46" s="46" t="s">
        <v>8</v>
      </c>
      <c r="D46" s="47"/>
      <c r="E46" s="46" t="s">
        <v>22</v>
      </c>
      <c r="F46" s="47"/>
      <c r="G46" s="46" t="s">
        <v>12</v>
      </c>
      <c r="H46" s="47"/>
      <c r="I46" s="46" t="s">
        <v>24</v>
      </c>
      <c r="J46" s="47"/>
      <c r="K46" s="46" t="s">
        <v>25</v>
      </c>
      <c r="L46" s="47"/>
      <c r="M46" s="46" t="s">
        <v>26</v>
      </c>
      <c r="N46" s="47"/>
      <c r="O46" s="46" t="s">
        <v>28</v>
      </c>
      <c r="P46" s="47"/>
      <c r="Q46" s="57"/>
      <c r="R46" s="57"/>
      <c r="S46" s="5"/>
    </row>
    <row r="47" spans="1:19" s="3" customFormat="1" ht="11.25" x14ac:dyDescent="0.15">
      <c r="A47" s="34" t="s">
        <v>14</v>
      </c>
      <c r="B47" s="35"/>
      <c r="C47" s="40" t="s">
        <v>5</v>
      </c>
      <c r="D47" s="41"/>
      <c r="E47" s="40" t="s">
        <v>5</v>
      </c>
      <c r="F47" s="41"/>
      <c r="G47" s="40" t="s">
        <v>5</v>
      </c>
      <c r="H47" s="41"/>
      <c r="I47" s="40" t="s">
        <v>5</v>
      </c>
      <c r="J47" s="41"/>
      <c r="K47" s="40" t="s">
        <v>5</v>
      </c>
      <c r="L47" s="41"/>
      <c r="M47" s="40" t="s">
        <v>5</v>
      </c>
      <c r="N47" s="41"/>
      <c r="O47" s="40" t="s">
        <v>5</v>
      </c>
      <c r="P47" s="41"/>
      <c r="Q47" s="58"/>
      <c r="R47" s="58"/>
    </row>
    <row r="48" spans="1:19" s="3" customFormat="1" ht="18.95" customHeight="1" x14ac:dyDescent="0.15">
      <c r="A48" s="36"/>
      <c r="B48" s="37"/>
      <c r="C48" s="38">
        <f>+C9-C21+C34-C40</f>
        <v>10151512236</v>
      </c>
      <c r="D48" s="39"/>
      <c r="E48" s="38">
        <v>18814270314</v>
      </c>
      <c r="F48" s="39"/>
      <c r="G48" s="38">
        <v>19415927855</v>
      </c>
      <c r="H48" s="39"/>
      <c r="I48" s="38">
        <v>19828811920</v>
      </c>
      <c r="J48" s="39"/>
      <c r="K48" s="38">
        <v>19828811920</v>
      </c>
      <c r="L48" s="39"/>
      <c r="M48" s="38">
        <f>+M9-M21+M34-M40</f>
        <v>19111858045</v>
      </c>
      <c r="N48" s="39"/>
      <c r="O48" s="38">
        <f>+O9-O21+O34-O40</f>
        <v>22433273238</v>
      </c>
      <c r="P48" s="39"/>
      <c r="Q48" s="56"/>
      <c r="R48" s="56"/>
    </row>
    <row r="49" spans="1:18" s="5" customFormat="1" ht="18.95" customHeight="1" x14ac:dyDescent="0.15">
      <c r="A49" s="44" t="s">
        <v>18</v>
      </c>
      <c r="B49" s="45"/>
      <c r="C49" s="15"/>
      <c r="D49" s="21" t="s">
        <v>21</v>
      </c>
      <c r="E49" s="42">
        <v>11043300149</v>
      </c>
      <c r="F49" s="43"/>
      <c r="G49" s="42">
        <v>11393853828</v>
      </c>
      <c r="H49" s="43"/>
      <c r="I49" s="42">
        <v>11635904468.235294</v>
      </c>
      <c r="J49" s="43"/>
      <c r="K49" s="42">
        <v>11635904468.235294</v>
      </c>
      <c r="L49" s="43"/>
      <c r="M49" s="42">
        <f>+M10-M21+M29-M32-M41</f>
        <v>11214667261.941177</v>
      </c>
      <c r="N49" s="43"/>
      <c r="O49" s="42">
        <f>+O10-O21+O29-O32-O41</f>
        <v>10647037326.666664</v>
      </c>
      <c r="P49" s="43"/>
      <c r="Q49" s="18"/>
      <c r="R49" s="18"/>
    </row>
    <row r="50" spans="1:18" s="3" customFormat="1" ht="18.95" customHeight="1" x14ac:dyDescent="0.15">
      <c r="A50" s="29" t="s">
        <v>20</v>
      </c>
      <c r="B50" s="30"/>
      <c r="C50" s="16"/>
      <c r="D50" s="22" t="s">
        <v>21</v>
      </c>
      <c r="E50" s="31">
        <v>7770970165</v>
      </c>
      <c r="F50" s="32"/>
      <c r="G50" s="31">
        <v>8022074027</v>
      </c>
      <c r="H50" s="32"/>
      <c r="I50" s="31">
        <v>8192907451.7647057</v>
      </c>
      <c r="J50" s="32"/>
      <c r="K50" s="31">
        <v>8192907451.7647057</v>
      </c>
      <c r="L50" s="32"/>
      <c r="M50" s="31">
        <f>+M11+M30-M33-M42</f>
        <v>7897190783.0588226</v>
      </c>
      <c r="N50" s="32"/>
      <c r="O50" s="31">
        <f>+O11+O30-O33-O42</f>
        <v>11786235911.333336</v>
      </c>
      <c r="P50" s="32"/>
      <c r="Q50" s="18"/>
      <c r="R50" s="18"/>
    </row>
    <row r="51" spans="1:18" ht="18" customHeight="1" x14ac:dyDescent="0.15">
      <c r="L51" s="33"/>
      <c r="M51" s="33"/>
      <c r="N51" s="33"/>
      <c r="O51" s="33"/>
    </row>
  </sheetData>
  <mergeCells count="255">
    <mergeCell ref="A5:B5"/>
    <mergeCell ref="C5:D5"/>
    <mergeCell ref="E5:F5"/>
    <mergeCell ref="G5:H5"/>
    <mergeCell ref="I5:J5"/>
    <mergeCell ref="K5:L5"/>
    <mergeCell ref="O5:P5"/>
    <mergeCell ref="Q5:R5"/>
    <mergeCell ref="C6:D6"/>
    <mergeCell ref="E6:F6"/>
    <mergeCell ref="G6:H6"/>
    <mergeCell ref="I6:J6"/>
    <mergeCell ref="K6:L6"/>
    <mergeCell ref="O6:P6"/>
    <mergeCell ref="Q6:R6"/>
    <mergeCell ref="M5:N5"/>
    <mergeCell ref="M6:N6"/>
    <mergeCell ref="A7:B7"/>
    <mergeCell ref="C7:D7"/>
    <mergeCell ref="E7:F7"/>
    <mergeCell ref="G7:H7"/>
    <mergeCell ref="I7:J7"/>
    <mergeCell ref="K7:L7"/>
    <mergeCell ref="O7:P7"/>
    <mergeCell ref="Q7:R7"/>
    <mergeCell ref="A8:B8"/>
    <mergeCell ref="C8:D8"/>
    <mergeCell ref="E8:F8"/>
    <mergeCell ref="G8:H8"/>
    <mergeCell ref="I8:J8"/>
    <mergeCell ref="K8:L8"/>
    <mergeCell ref="O8:P8"/>
    <mergeCell ref="Q8:R8"/>
    <mergeCell ref="M7:N7"/>
    <mergeCell ref="M8:N8"/>
    <mergeCell ref="A9:B9"/>
    <mergeCell ref="C9:D9"/>
    <mergeCell ref="E9:F9"/>
    <mergeCell ref="G9:H9"/>
    <mergeCell ref="I9:J9"/>
    <mergeCell ref="K9:L9"/>
    <mergeCell ref="O9:P9"/>
    <mergeCell ref="Q9:R9"/>
    <mergeCell ref="A10:B10"/>
    <mergeCell ref="E10:F10"/>
    <mergeCell ref="G10:H10"/>
    <mergeCell ref="I10:J10"/>
    <mergeCell ref="K10:L10"/>
    <mergeCell ref="O10:P10"/>
    <mergeCell ref="M9:N9"/>
    <mergeCell ref="M10:N10"/>
    <mergeCell ref="A11:B11"/>
    <mergeCell ref="E11:F11"/>
    <mergeCell ref="G11:H11"/>
    <mergeCell ref="I11:J11"/>
    <mergeCell ref="K11:L11"/>
    <mergeCell ref="O11:P11"/>
    <mergeCell ref="A17:B17"/>
    <mergeCell ref="C17:D17"/>
    <mergeCell ref="E17:F17"/>
    <mergeCell ref="G17:H17"/>
    <mergeCell ref="I17:J17"/>
    <mergeCell ref="K17:L17"/>
    <mergeCell ref="O17:P17"/>
    <mergeCell ref="M11:N11"/>
    <mergeCell ref="Q17:R17"/>
    <mergeCell ref="C18:D18"/>
    <mergeCell ref="E18:F18"/>
    <mergeCell ref="G18:H18"/>
    <mergeCell ref="I18:J18"/>
    <mergeCell ref="K18:L18"/>
    <mergeCell ref="O18:P18"/>
    <mergeCell ref="Q18:R18"/>
    <mergeCell ref="A19:B19"/>
    <mergeCell ref="C19:D19"/>
    <mergeCell ref="E19:F19"/>
    <mergeCell ref="G19:H19"/>
    <mergeCell ref="I19:J19"/>
    <mergeCell ref="K19:L19"/>
    <mergeCell ref="O19:P19"/>
    <mergeCell ref="Q19:R19"/>
    <mergeCell ref="M17:N17"/>
    <mergeCell ref="M18:N18"/>
    <mergeCell ref="M19:N19"/>
    <mergeCell ref="A20:B20"/>
    <mergeCell ref="C20:D20"/>
    <mergeCell ref="E20:F20"/>
    <mergeCell ref="G20:H20"/>
    <mergeCell ref="I20:J20"/>
    <mergeCell ref="K20:L20"/>
    <mergeCell ref="O20:P20"/>
    <mergeCell ref="Q20:R20"/>
    <mergeCell ref="A21:B21"/>
    <mergeCell ref="C21:D21"/>
    <mergeCell ref="E21:F21"/>
    <mergeCell ref="G21:H21"/>
    <mergeCell ref="I21:J21"/>
    <mergeCell ref="K21:L21"/>
    <mergeCell ref="O21:P21"/>
    <mergeCell ref="Q21:R21"/>
    <mergeCell ref="M20:N20"/>
    <mergeCell ref="M21:N21"/>
    <mergeCell ref="A26:B26"/>
    <mergeCell ref="C26:D26"/>
    <mergeCell ref="E26:F26"/>
    <mergeCell ref="G26:H26"/>
    <mergeCell ref="I26:J26"/>
    <mergeCell ref="K26:L26"/>
    <mergeCell ref="O26:P26"/>
    <mergeCell ref="Q26:R26"/>
    <mergeCell ref="C27:D27"/>
    <mergeCell ref="E27:F27"/>
    <mergeCell ref="G27:H27"/>
    <mergeCell ref="I27:J27"/>
    <mergeCell ref="K27:L27"/>
    <mergeCell ref="O27:P27"/>
    <mergeCell ref="Q27:R27"/>
    <mergeCell ref="M26:N26"/>
    <mergeCell ref="M27:N27"/>
    <mergeCell ref="A28:B28"/>
    <mergeCell ref="C28:D28"/>
    <mergeCell ref="E28:F28"/>
    <mergeCell ref="G28:H28"/>
    <mergeCell ref="I28:J28"/>
    <mergeCell ref="K28:L28"/>
    <mergeCell ref="O28:P28"/>
    <mergeCell ref="Q28:R28"/>
    <mergeCell ref="A29:B29"/>
    <mergeCell ref="E29:F29"/>
    <mergeCell ref="G29:H29"/>
    <mergeCell ref="I29:J29"/>
    <mergeCell ref="K29:L29"/>
    <mergeCell ref="O29:P29"/>
    <mergeCell ref="M28:N28"/>
    <mergeCell ref="M29:N29"/>
    <mergeCell ref="A30:B30"/>
    <mergeCell ref="E30:F30"/>
    <mergeCell ref="G30:H30"/>
    <mergeCell ref="I30:J30"/>
    <mergeCell ref="K30:L30"/>
    <mergeCell ref="O30:P30"/>
    <mergeCell ref="A31:B31"/>
    <mergeCell ref="C31:D31"/>
    <mergeCell ref="E31:F31"/>
    <mergeCell ref="G31:H31"/>
    <mergeCell ref="I31:J31"/>
    <mergeCell ref="K31:L31"/>
    <mergeCell ref="O31:P31"/>
    <mergeCell ref="M30:N30"/>
    <mergeCell ref="Q31:R31"/>
    <mergeCell ref="A32:B32"/>
    <mergeCell ref="E32:F32"/>
    <mergeCell ref="G32:H32"/>
    <mergeCell ref="I32:J32"/>
    <mergeCell ref="K32:L32"/>
    <mergeCell ref="O32:P32"/>
    <mergeCell ref="A33:B33"/>
    <mergeCell ref="E33:F33"/>
    <mergeCell ref="G33:H33"/>
    <mergeCell ref="I33:J33"/>
    <mergeCell ref="K33:L33"/>
    <mergeCell ref="O33:P33"/>
    <mergeCell ref="M31:N31"/>
    <mergeCell ref="M32:N32"/>
    <mergeCell ref="M33:N33"/>
    <mergeCell ref="A34:B34"/>
    <mergeCell ref="C34:D34"/>
    <mergeCell ref="E34:F34"/>
    <mergeCell ref="G34:H34"/>
    <mergeCell ref="I34:J34"/>
    <mergeCell ref="K34:L34"/>
    <mergeCell ref="O34:P34"/>
    <mergeCell ref="Q34:R34"/>
    <mergeCell ref="A38:B38"/>
    <mergeCell ref="C38:D38"/>
    <mergeCell ref="E38:F38"/>
    <mergeCell ref="G38:H38"/>
    <mergeCell ref="I38:J38"/>
    <mergeCell ref="K38:L38"/>
    <mergeCell ref="O38:P38"/>
    <mergeCell ref="Q38:R38"/>
    <mergeCell ref="M34:N34"/>
    <mergeCell ref="M38:N38"/>
    <mergeCell ref="C39:D39"/>
    <mergeCell ref="E39:F39"/>
    <mergeCell ref="G39:H39"/>
    <mergeCell ref="I39:J39"/>
    <mergeCell ref="K39:L39"/>
    <mergeCell ref="O39:P39"/>
    <mergeCell ref="Q39:R39"/>
    <mergeCell ref="A40:B40"/>
    <mergeCell ref="C40:D40"/>
    <mergeCell ref="E40:F40"/>
    <mergeCell ref="G40:H40"/>
    <mergeCell ref="I40:J40"/>
    <mergeCell ref="K40:L40"/>
    <mergeCell ref="O40:P40"/>
    <mergeCell ref="Q40:R40"/>
    <mergeCell ref="M39:N39"/>
    <mergeCell ref="M40:N40"/>
    <mergeCell ref="A41:B41"/>
    <mergeCell ref="E41:F41"/>
    <mergeCell ref="G41:H41"/>
    <mergeCell ref="I41:J41"/>
    <mergeCell ref="K41:L41"/>
    <mergeCell ref="O41:P41"/>
    <mergeCell ref="A42:B42"/>
    <mergeCell ref="E42:F42"/>
    <mergeCell ref="G42:H42"/>
    <mergeCell ref="I42:J42"/>
    <mergeCell ref="K42:L42"/>
    <mergeCell ref="O42:P42"/>
    <mergeCell ref="M41:N41"/>
    <mergeCell ref="M42:N42"/>
    <mergeCell ref="Q48:R48"/>
    <mergeCell ref="A49:B49"/>
    <mergeCell ref="E49:F49"/>
    <mergeCell ref="G49:H49"/>
    <mergeCell ref="I49:J49"/>
    <mergeCell ref="K49:L49"/>
    <mergeCell ref="O49:P49"/>
    <mergeCell ref="A46:B46"/>
    <mergeCell ref="C46:D46"/>
    <mergeCell ref="E46:F46"/>
    <mergeCell ref="G46:H46"/>
    <mergeCell ref="I46:J46"/>
    <mergeCell ref="K46:L46"/>
    <mergeCell ref="O46:P46"/>
    <mergeCell ref="Q46:R46"/>
    <mergeCell ref="C47:D47"/>
    <mergeCell ref="E47:F47"/>
    <mergeCell ref="G47:H47"/>
    <mergeCell ref="I47:J47"/>
    <mergeCell ref="K47:L47"/>
    <mergeCell ref="O47:P47"/>
    <mergeCell ref="Q47:R47"/>
    <mergeCell ref="M46:N46"/>
    <mergeCell ref="A50:B50"/>
    <mergeCell ref="E50:F50"/>
    <mergeCell ref="G50:H50"/>
    <mergeCell ref="I50:J50"/>
    <mergeCell ref="K50:L50"/>
    <mergeCell ref="O50:P50"/>
    <mergeCell ref="L51:O51"/>
    <mergeCell ref="A47:B48"/>
    <mergeCell ref="C48:D48"/>
    <mergeCell ref="E48:F48"/>
    <mergeCell ref="G48:H48"/>
    <mergeCell ref="I48:J48"/>
    <mergeCell ref="K48:L48"/>
    <mergeCell ref="O48:P48"/>
    <mergeCell ref="M47:N47"/>
    <mergeCell ref="M48:N48"/>
    <mergeCell ref="M49:N49"/>
    <mergeCell ref="M50:N50"/>
  </mergeCells>
  <phoneticPr fontId="1"/>
  <pageMargins left="0.59055118110236227" right="0.39370078740157483" top="0.55118110236220474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明朝,標準"&amp;8令和2年度 秋田県税務統計書</oddHeader>
    <oddFooter>&amp;C&amp;"ＭＳ 明朝,標準"&amp;9- &amp;P+34 -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地方消費税</vt:lpstr>
      <vt:lpstr>地方消費税!Print_Area</vt:lpstr>
    </vt:vector>
  </TitlesOfParts>
  <Company>秋田県庁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福田 将平</cp:lastModifiedBy>
  <cp:lastPrinted>2023-01-24T00:21:17Z</cp:lastPrinted>
  <dcterms:created xsi:type="dcterms:W3CDTF">1998-11-04T09:31:30Z</dcterms:created>
  <dcterms:modified xsi:type="dcterms:W3CDTF">2023-01-24T00:21:23Z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2019-10-11T10:58:00Z</vt:filetime>
  </property>
</Properties>
</file>