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2年度税務統計書（オープンデータ修正用）\03 第3 課税に関する調\"/>
    </mc:Choice>
  </mc:AlternateContent>
  <xr:revisionPtr revIDLastSave="0" documentId="13_ncr:1_{12CCDBAD-FC0E-455A-9E71-78A940733C2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不動産取得税" sheetId="6" r:id="rId1"/>
    <sheet name="ア家屋（×）" sheetId="1" state="hidden" r:id="rId2"/>
    <sheet name="イ土地（×）" sheetId="4" state="hidden" r:id="rId3"/>
  </sheets>
  <definedNames>
    <definedName name="_xlnm.Print_Area" localSheetId="1">'ア家屋（×）'!$A$1:$AJ$57</definedName>
    <definedName name="_xlnm.Print_Area" localSheetId="2">'イ土地（×）'!$A$1:$AI$43</definedName>
    <definedName name="_xlnm.Print_Area" localSheetId="0">不動産取得税!$A$1:$P$58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6" l="1"/>
  <c r="K56" i="6" s="1"/>
  <c r="K44" i="6"/>
  <c r="J54" i="6"/>
  <c r="J56" i="6" s="1"/>
  <c r="J44" i="6"/>
  <c r="K25" i="6"/>
  <c r="K19" i="6"/>
  <c r="J25" i="6"/>
  <c r="J27" i="6" s="1"/>
  <c r="J19" i="6"/>
  <c r="L44" i="6"/>
  <c r="K27" i="6" l="1"/>
  <c r="N25" i="6"/>
  <c r="L25" i="6"/>
  <c r="N44" i="6" l="1"/>
  <c r="O9" i="6" l="1"/>
  <c r="AG38" i="4"/>
  <c r="T38" i="4"/>
  <c r="L38" i="4"/>
  <c r="AG35" i="4"/>
  <c r="T35" i="4"/>
  <c r="L35" i="4"/>
  <c r="AG32" i="4"/>
  <c r="T32" i="4"/>
  <c r="L32" i="4"/>
  <c r="AG29" i="4"/>
  <c r="T29" i="4"/>
  <c r="L29" i="4"/>
  <c r="AH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K19" i="4"/>
  <c r="J19" i="4"/>
  <c r="I19" i="4"/>
  <c r="H19" i="4"/>
  <c r="G19" i="4"/>
  <c r="F19" i="4"/>
  <c r="E19" i="4"/>
  <c r="D19" i="4"/>
  <c r="C19" i="4"/>
  <c r="AG17" i="4"/>
  <c r="T17" i="4"/>
  <c r="AG15" i="4"/>
  <c r="T15" i="4"/>
  <c r="AG13" i="4"/>
  <c r="T13" i="4"/>
  <c r="AG11" i="4"/>
  <c r="T11" i="4"/>
  <c r="AG9" i="4"/>
  <c r="AG19" i="4" s="1"/>
  <c r="T9" i="4"/>
  <c r="AI50" i="1"/>
  <c r="T50" i="1"/>
  <c r="AC50" i="1" s="1"/>
  <c r="S50" i="1"/>
  <c r="N50" i="1"/>
  <c r="AI47" i="1"/>
  <c r="AC47" i="1"/>
  <c r="T47" i="1"/>
  <c r="S47" i="1"/>
  <c r="N47" i="1"/>
  <c r="AI44" i="1"/>
  <c r="T44" i="1"/>
  <c r="AC44" i="1" s="1"/>
  <c r="S44" i="1"/>
  <c r="N44" i="1"/>
  <c r="AI41" i="1"/>
  <c r="AC41" i="1"/>
  <c r="T41" i="1"/>
  <c r="S41" i="1"/>
  <c r="N41" i="1"/>
  <c r="AJ26" i="1"/>
  <c r="AH26" i="1"/>
  <c r="AG26" i="1"/>
  <c r="AI26" i="1" s="1"/>
  <c r="AF26" i="1"/>
  <c r="AE26" i="1"/>
  <c r="AD26" i="1"/>
  <c r="AB26" i="1"/>
  <c r="V26" i="1"/>
  <c r="U26" i="1"/>
  <c r="T26" i="1"/>
  <c r="AC26" i="1" s="1"/>
  <c r="R26" i="1"/>
  <c r="Q26" i="1"/>
  <c r="P26" i="1"/>
  <c r="O26" i="1"/>
  <c r="M26" i="1"/>
  <c r="L26" i="1"/>
  <c r="N26" i="1" s="1"/>
  <c r="K26" i="1"/>
  <c r="J26" i="1"/>
  <c r="I26" i="1"/>
  <c r="H26" i="1"/>
  <c r="G26" i="1"/>
  <c r="F26" i="1"/>
  <c r="E26" i="1"/>
  <c r="AI25" i="1"/>
  <c r="T25" i="1"/>
  <c r="AC25" i="1" s="1"/>
  <c r="S25" i="1"/>
  <c r="N25" i="1"/>
  <c r="AI24" i="1"/>
  <c r="AC24" i="1"/>
  <c r="T24" i="1"/>
  <c r="S24" i="1"/>
  <c r="S26" i="1" s="1"/>
  <c r="N24" i="1"/>
  <c r="AG22" i="1"/>
  <c r="U22" i="1"/>
  <c r="P22" i="1"/>
  <c r="L22" i="1"/>
  <c r="H22" i="1"/>
  <c r="AJ21" i="1"/>
  <c r="AG21" i="1"/>
  <c r="AG23" i="1" s="1"/>
  <c r="AG27" i="1" s="1"/>
  <c r="AF21" i="1"/>
  <c r="AF23" i="1" s="1"/>
  <c r="AF27" i="1" s="1"/>
  <c r="AB21" i="1"/>
  <c r="O21" i="1"/>
  <c r="K21" i="1"/>
  <c r="K23" i="1" s="1"/>
  <c r="K27" i="1" s="1"/>
  <c r="G21" i="1"/>
  <c r="G23" i="1" s="1"/>
  <c r="G27" i="1" s="1"/>
  <c r="AI20" i="1"/>
  <c r="AC20" i="1"/>
  <c r="T20" i="1"/>
  <c r="S20" i="1"/>
  <c r="N20" i="1"/>
  <c r="AI19" i="1"/>
  <c r="T19" i="1"/>
  <c r="AC19" i="1" s="1"/>
  <c r="S19" i="1"/>
  <c r="N19" i="1"/>
  <c r="AI18" i="1"/>
  <c r="T18" i="1"/>
  <c r="AC18" i="1" s="1"/>
  <c r="S18" i="1"/>
  <c r="S16" i="1" s="1"/>
  <c r="N18" i="1"/>
  <c r="AI17" i="1"/>
  <c r="T17" i="1"/>
  <c r="T16" i="1" s="1"/>
  <c r="T22" i="1" s="1"/>
  <c r="S17" i="1"/>
  <c r="N17" i="1"/>
  <c r="AJ16" i="1"/>
  <c r="AJ22" i="1" s="1"/>
  <c r="AI16" i="1"/>
  <c r="AH16" i="1"/>
  <c r="AH22" i="1" s="1"/>
  <c r="AG16" i="1"/>
  <c r="AF16" i="1"/>
  <c r="AF22" i="1" s="1"/>
  <c r="AE16" i="1"/>
  <c r="AE22" i="1" s="1"/>
  <c r="AD16" i="1"/>
  <c r="AD22" i="1" s="1"/>
  <c r="AI22" i="1" s="1"/>
  <c r="AB16" i="1"/>
  <c r="AB22" i="1" s="1"/>
  <c r="V16" i="1"/>
  <c r="V22" i="1" s="1"/>
  <c r="R16" i="1"/>
  <c r="R22" i="1" s="1"/>
  <c r="Q16" i="1"/>
  <c r="Q22" i="1" s="1"/>
  <c r="P16" i="1"/>
  <c r="O16" i="1"/>
  <c r="O22" i="1" s="1"/>
  <c r="M16" i="1"/>
  <c r="M22" i="1" s="1"/>
  <c r="L16" i="1"/>
  <c r="K16" i="1"/>
  <c r="K22" i="1" s="1"/>
  <c r="J16" i="1"/>
  <c r="J22" i="1" s="1"/>
  <c r="I16" i="1"/>
  <c r="I22" i="1" s="1"/>
  <c r="H16" i="1"/>
  <c r="G16" i="1"/>
  <c r="G22" i="1" s="1"/>
  <c r="F16" i="1"/>
  <c r="F22" i="1" s="1"/>
  <c r="E16" i="1"/>
  <c r="E22" i="1" s="1"/>
  <c r="AI15" i="1"/>
  <c r="T15" i="1"/>
  <c r="AC15" i="1" s="1"/>
  <c r="N15" i="1"/>
  <c r="AI14" i="1"/>
  <c r="AI13" i="1" s="1"/>
  <c r="T14" i="1"/>
  <c r="AC14" i="1" s="1"/>
  <c r="AC13" i="1" s="1"/>
  <c r="S14" i="1"/>
  <c r="S13" i="1" s="1"/>
  <c r="N14" i="1"/>
  <c r="AJ13" i="1"/>
  <c r="AH13" i="1"/>
  <c r="AH21" i="1" s="1"/>
  <c r="AH23" i="1" s="1"/>
  <c r="AH27" i="1" s="1"/>
  <c r="AF13" i="1"/>
  <c r="AE13" i="1"/>
  <c r="AE21" i="1" s="1"/>
  <c r="AD13" i="1"/>
  <c r="AD21" i="1" s="1"/>
  <c r="AB13" i="1"/>
  <c r="V13" i="1"/>
  <c r="V21" i="1" s="1"/>
  <c r="V23" i="1" s="1"/>
  <c r="V27" i="1" s="1"/>
  <c r="U13" i="1"/>
  <c r="U21" i="1" s="1"/>
  <c r="U23" i="1" s="1"/>
  <c r="U27" i="1" s="1"/>
  <c r="T13" i="1"/>
  <c r="R13" i="1"/>
  <c r="R21" i="1" s="1"/>
  <c r="R23" i="1" s="1"/>
  <c r="R27" i="1" s="1"/>
  <c r="Q13" i="1"/>
  <c r="Q21" i="1" s="1"/>
  <c r="P13" i="1"/>
  <c r="P21" i="1" s="1"/>
  <c r="P23" i="1" s="1"/>
  <c r="P27" i="1" s="1"/>
  <c r="O13" i="1"/>
  <c r="M13" i="1"/>
  <c r="M21" i="1" s="1"/>
  <c r="L13" i="1"/>
  <c r="L21" i="1" s="1"/>
  <c r="L23" i="1" s="1"/>
  <c r="L27" i="1" s="1"/>
  <c r="K13" i="1"/>
  <c r="J13" i="1"/>
  <c r="J21" i="1" s="1"/>
  <c r="J23" i="1" s="1"/>
  <c r="J27" i="1" s="1"/>
  <c r="I13" i="1"/>
  <c r="I21" i="1" s="1"/>
  <c r="I23" i="1" s="1"/>
  <c r="I27" i="1" s="1"/>
  <c r="H13" i="1"/>
  <c r="H21" i="1" s="1"/>
  <c r="H23" i="1" s="1"/>
  <c r="H27" i="1" s="1"/>
  <c r="G13" i="1"/>
  <c r="F13" i="1"/>
  <c r="F21" i="1" s="1"/>
  <c r="F23" i="1" s="1"/>
  <c r="F27" i="1" s="1"/>
  <c r="E13" i="1"/>
  <c r="E21" i="1" s="1"/>
  <c r="E23" i="1" s="1"/>
  <c r="E27" i="1" s="1"/>
  <c r="AI12" i="1"/>
  <c r="AC12" i="1"/>
  <c r="T12" i="1"/>
  <c r="S12" i="1"/>
  <c r="S22" i="1" s="1"/>
  <c r="N12" i="1"/>
  <c r="AI11" i="1"/>
  <c r="T11" i="1"/>
  <c r="AC11" i="1" s="1"/>
  <c r="S11" i="1"/>
  <c r="S21" i="1" s="1"/>
  <c r="S23" i="1" s="1"/>
  <c r="S27" i="1" s="1"/>
  <c r="N11" i="1"/>
  <c r="K58" i="6"/>
  <c r="J58" i="6"/>
  <c r="I58" i="6"/>
  <c r="H58" i="6"/>
  <c r="G58" i="6"/>
  <c r="F58" i="6"/>
  <c r="E58" i="6"/>
  <c r="D58" i="6"/>
  <c r="N54" i="6"/>
  <c r="N56" i="6" s="1"/>
  <c r="O56" i="6" s="1"/>
  <c r="L54" i="6"/>
  <c r="M54" i="6" s="1"/>
  <c r="O52" i="6"/>
  <c r="M52" i="6"/>
  <c r="O50" i="6"/>
  <c r="M50" i="6"/>
  <c r="O48" i="6"/>
  <c r="M48" i="6"/>
  <c r="O46" i="6"/>
  <c r="M46" i="6"/>
  <c r="O44" i="6"/>
  <c r="O42" i="6"/>
  <c r="M42" i="6"/>
  <c r="O40" i="6"/>
  <c r="M40" i="6"/>
  <c r="O38" i="6"/>
  <c r="M38" i="6"/>
  <c r="O36" i="6"/>
  <c r="M36" i="6"/>
  <c r="O25" i="6"/>
  <c r="M25" i="6"/>
  <c r="O23" i="6"/>
  <c r="M23" i="6"/>
  <c r="O21" i="6"/>
  <c r="M21" i="6"/>
  <c r="N19" i="6"/>
  <c r="O19" i="6" s="1"/>
  <c r="L19" i="6"/>
  <c r="L27" i="6" s="1"/>
  <c r="M27" i="6" s="1"/>
  <c r="O17" i="6"/>
  <c r="M17" i="6"/>
  <c r="O15" i="6"/>
  <c r="M15" i="6"/>
  <c r="O13" i="6"/>
  <c r="M13" i="6"/>
  <c r="O11" i="6"/>
  <c r="M11" i="6"/>
  <c r="M9" i="6"/>
  <c r="AI21" i="1" l="1"/>
  <c r="AD23" i="1"/>
  <c r="AE23" i="1"/>
  <c r="AE27" i="1" s="1"/>
  <c r="O23" i="1"/>
  <c r="O27" i="1" s="1"/>
  <c r="AJ23" i="1"/>
  <c r="AJ27" i="1" s="1"/>
  <c r="N21" i="1"/>
  <c r="M23" i="1"/>
  <c r="Q23" i="1"/>
  <c r="Q27" i="1" s="1"/>
  <c r="AB23" i="1"/>
  <c r="AB27" i="1" s="1"/>
  <c r="N22" i="1"/>
  <c r="AC22" i="1"/>
  <c r="N16" i="1"/>
  <c r="AC17" i="1"/>
  <c r="AC16" i="1" s="1"/>
  <c r="T21" i="1"/>
  <c r="T23" i="1" s="1"/>
  <c r="T27" i="1" s="1"/>
  <c r="N13" i="1"/>
  <c r="O54" i="6"/>
  <c r="L56" i="6"/>
  <c r="M56" i="6" s="1"/>
  <c r="M44" i="6"/>
  <c r="N27" i="6"/>
  <c r="N58" i="6" s="1"/>
  <c r="O58" i="6" s="1"/>
  <c r="M19" i="6"/>
  <c r="AC23" i="1" l="1"/>
  <c r="N23" i="1"/>
  <c r="M27" i="1"/>
  <c r="AC21" i="1"/>
  <c r="AI23" i="1"/>
  <c r="AD27" i="1"/>
  <c r="AI27" i="1" s="1"/>
  <c r="L58" i="6"/>
  <c r="M58" i="6" s="1"/>
  <c r="O27" i="6"/>
  <c r="AC27" i="1" l="1"/>
  <c r="N27" i="1"/>
</calcChain>
</file>

<file path=xl/sharedStrings.xml><?xml version="1.0" encoding="utf-8"?>
<sst xmlns="http://schemas.openxmlformats.org/spreadsheetml/2006/main" count="440" uniqueCount="118">
  <si>
    <t>非木造専用住宅</t>
    <rPh sb="0" eb="1">
      <t>ヒ</t>
    </rPh>
    <rPh sb="1" eb="3">
      <t>モクゾウ</t>
    </rPh>
    <rPh sb="3" eb="5">
      <t>センヨウ</t>
    </rPh>
    <rPh sb="5" eb="7">
      <t>ジュウタク</t>
    </rPh>
    <phoneticPr fontId="1"/>
  </si>
  <si>
    <t>件</t>
  </si>
  <si>
    <t>件</t>
    <rPh sb="0" eb="1">
      <t>ケンスウ</t>
    </rPh>
    <phoneticPr fontId="1"/>
  </si>
  <si>
    <t>非木造併用住宅</t>
    <rPh sb="0" eb="1">
      <t>ヒ</t>
    </rPh>
    <rPh sb="1" eb="3">
      <t>モクゾウ</t>
    </rPh>
    <rPh sb="3" eb="5">
      <t>ヘイヨウ</t>
    </rPh>
    <rPh sb="5" eb="7">
      <t>ジュウタク</t>
    </rPh>
    <phoneticPr fontId="1"/>
  </si>
  <si>
    <t>㎡</t>
  </si>
  <si>
    <t>課  税  標  準</t>
    <rPh sb="0" eb="4">
      <t>カゼイ</t>
    </rPh>
    <rPh sb="6" eb="10">
      <t>ヒョウジュン</t>
    </rPh>
    <phoneticPr fontId="1"/>
  </si>
  <si>
    <t>円</t>
    <rPh sb="0" eb="1">
      <t>エン</t>
    </rPh>
    <phoneticPr fontId="1"/>
  </si>
  <si>
    <t>木造家屋</t>
    <rPh sb="0" eb="2">
      <t>モクゾウ</t>
    </rPh>
    <rPh sb="2" eb="4">
      <t>カオク</t>
    </rPh>
    <phoneticPr fontId="1"/>
  </si>
  <si>
    <t>非木造計</t>
    <rPh sb="0" eb="1">
      <t>ヒ</t>
    </rPh>
    <rPh sb="1" eb="3">
      <t>モクゾウ</t>
    </rPh>
    <rPh sb="3" eb="4">
      <t>ケイ</t>
    </rPh>
    <phoneticPr fontId="1"/>
  </si>
  <si>
    <t>千円</t>
  </si>
  <si>
    <t>非木造家屋</t>
    <rPh sb="0" eb="1">
      <t>ヒ</t>
    </rPh>
    <rPh sb="1" eb="3">
      <t>モクゾウ</t>
    </rPh>
    <rPh sb="3" eb="5">
      <t>カオク</t>
    </rPh>
    <phoneticPr fontId="1"/>
  </si>
  <si>
    <t>件</t>
    <rPh sb="0" eb="1">
      <t>ケン</t>
    </rPh>
    <phoneticPr fontId="1"/>
  </si>
  <si>
    <t>承継分</t>
    <rPh sb="0" eb="2">
      <t>ショウケイ</t>
    </rPh>
    <rPh sb="2" eb="3">
      <t>ブン</t>
    </rPh>
    <phoneticPr fontId="1"/>
  </si>
  <si>
    <t>納税者数</t>
    <rPh sb="0" eb="1">
      <t>ノウゼイ</t>
    </rPh>
    <rPh sb="1" eb="2">
      <t>ゼイ</t>
    </rPh>
    <rPh sb="2" eb="3">
      <t>モノ</t>
    </rPh>
    <rPh sb="3" eb="4">
      <t>スウ</t>
    </rPh>
    <phoneticPr fontId="1"/>
  </si>
  <si>
    <t>その他</t>
    <rPh sb="0" eb="3">
      <t>ソノタ</t>
    </rPh>
    <phoneticPr fontId="1"/>
  </si>
  <si>
    <t>千円</t>
    <rPh sb="0" eb="2">
      <t>センエン</t>
    </rPh>
    <phoneticPr fontId="1"/>
  </si>
  <si>
    <t>価格の全額が法第73条の15の2に
規定する免税点に満たないもの①</t>
  </si>
  <si>
    <t>千円</t>
    <rPh sb="0" eb="1">
      <t>セン</t>
    </rPh>
    <rPh sb="1" eb="2">
      <t>エン</t>
    </rPh>
    <phoneticPr fontId="1"/>
  </si>
  <si>
    <t>控 除 額</t>
    <rPh sb="0" eb="1">
      <t>ヒカエ</t>
    </rPh>
    <rPh sb="2" eb="3">
      <t>ジョ</t>
    </rPh>
    <rPh sb="4" eb="5">
      <t>ガク</t>
    </rPh>
    <phoneticPr fontId="1"/>
  </si>
  <si>
    <t>人</t>
    <rPh sb="0" eb="1">
      <t>ニン</t>
    </rPh>
    <phoneticPr fontId="1"/>
  </si>
  <si>
    <t>　　　　　　　　円</t>
    <rPh sb="8" eb="9">
      <t>エン</t>
    </rPh>
    <phoneticPr fontId="1"/>
  </si>
  <si>
    <t>　　　　　　円</t>
    <rPh sb="6" eb="7">
      <t>エン</t>
    </rPh>
    <phoneticPr fontId="1"/>
  </si>
  <si>
    <t>価    額</t>
    <rPh sb="0" eb="6">
      <t>カガク</t>
    </rPh>
    <phoneticPr fontId="1"/>
  </si>
  <si>
    <t>　　　　　　　円</t>
    <rPh sb="7" eb="8">
      <t>エン</t>
    </rPh>
    <phoneticPr fontId="1"/>
  </si>
  <si>
    <t>山林</t>
    <rPh sb="0" eb="2">
      <t>サンリン</t>
    </rPh>
    <phoneticPr fontId="1"/>
  </si>
  <si>
    <t>　　人</t>
    <rPh sb="2" eb="3">
      <t>ニン</t>
    </rPh>
    <phoneticPr fontId="1"/>
  </si>
  <si>
    <t>番　　号</t>
    <rPh sb="0" eb="1">
      <t>バン</t>
    </rPh>
    <rPh sb="3" eb="4">
      <t>ゴウ</t>
    </rPh>
    <phoneticPr fontId="1"/>
  </si>
  <si>
    <t>計</t>
    <rPh sb="0" eb="1">
      <t>ケイ</t>
    </rPh>
    <phoneticPr fontId="1"/>
  </si>
  <si>
    <t>ア  承継取得分</t>
    <rPh sb="3" eb="5">
      <t>ショウケイ</t>
    </rPh>
    <rPh sb="5" eb="8">
      <t>シュトクブン</t>
    </rPh>
    <phoneticPr fontId="1"/>
  </si>
  <si>
    <t>件数</t>
    <rPh sb="0" eb="2">
      <t>ケンスウ</t>
    </rPh>
    <phoneticPr fontId="1"/>
  </si>
  <si>
    <t>控除額</t>
    <rPh sb="0" eb="3">
      <t>コウジョガク</t>
    </rPh>
    <phoneticPr fontId="1"/>
  </si>
  <si>
    <t>前年比</t>
    <rPh sb="0" eb="3">
      <t>ゼンネンヒ</t>
    </rPh>
    <phoneticPr fontId="1"/>
  </si>
  <si>
    <t>税　　額　　　　⑦－⑧－⑨</t>
    <rPh sb="0" eb="1">
      <t>ゼイ</t>
    </rPh>
    <rPh sb="3" eb="4">
      <t>ガク</t>
    </rPh>
    <phoneticPr fontId="1"/>
  </si>
  <si>
    <t>面　積</t>
    <rPh sb="0" eb="3">
      <t>メンセキ</t>
    </rPh>
    <phoneticPr fontId="1"/>
  </si>
  <si>
    <t>税    額</t>
    <rPh sb="0" eb="6">
      <t>ゼイガク</t>
    </rPh>
    <phoneticPr fontId="1"/>
  </si>
  <si>
    <t>面　　積</t>
    <rPh sb="0" eb="4">
      <t>メンセキ</t>
    </rPh>
    <phoneticPr fontId="1"/>
  </si>
  <si>
    <t>面   積</t>
    <rPh sb="0" eb="5">
      <t>メンセキ</t>
    </rPh>
    <phoneticPr fontId="1"/>
  </si>
  <si>
    <t>価  額</t>
    <rPh sb="0" eb="4">
      <t>カガク</t>
    </rPh>
    <phoneticPr fontId="1"/>
  </si>
  <si>
    <t>価   額</t>
    <rPh sb="0" eb="5">
      <t>カガク</t>
    </rPh>
    <phoneticPr fontId="1"/>
  </si>
  <si>
    <t>調　　　　定</t>
    <rPh sb="0" eb="1">
      <t>チョウ</t>
    </rPh>
    <rPh sb="5" eb="6">
      <t>サダム</t>
    </rPh>
    <phoneticPr fontId="1"/>
  </si>
  <si>
    <t>価額</t>
    <rPh sb="0" eb="2">
      <t>カガク</t>
    </rPh>
    <phoneticPr fontId="1"/>
  </si>
  <si>
    <t>１㎡当り　　　　　　評価額</t>
    <rPh sb="2" eb="3">
      <t>ア</t>
    </rPh>
    <phoneticPr fontId="1"/>
  </si>
  <si>
    <t>木造専用住宅</t>
    <rPh sb="0" eb="2">
      <t>モクゾウ</t>
    </rPh>
    <rPh sb="2" eb="4">
      <t>センヨウ</t>
    </rPh>
    <rPh sb="4" eb="6">
      <t>ジュウタク</t>
    </rPh>
    <phoneticPr fontId="1"/>
  </si>
  <si>
    <t>住宅用宅地</t>
    <rPh sb="0" eb="3">
      <t>ジュウタクヨウ</t>
    </rPh>
    <rPh sb="3" eb="5">
      <t>タクチ</t>
    </rPh>
    <phoneticPr fontId="1"/>
  </si>
  <si>
    <t>課税標準の特例を適用
した後の額が法第73条
の15の2に規定する免税
点に満たないもの　⑤</t>
    <rPh sb="0" eb="2">
      <t>カゼイ</t>
    </rPh>
    <rPh sb="2" eb="4">
      <t>ヒョウジュン</t>
    </rPh>
    <rPh sb="5" eb="7">
      <t>トクレイ</t>
    </rPh>
    <rPh sb="8" eb="10">
      <t>テキヨウ</t>
    </rPh>
    <phoneticPr fontId="1"/>
  </si>
  <si>
    <t>木造その他</t>
    <rPh sb="0" eb="2">
      <t>モクゾウ</t>
    </rPh>
    <rPh sb="2" eb="5">
      <t>ソノタ</t>
    </rPh>
    <phoneticPr fontId="1"/>
  </si>
  <si>
    <t>非木造その他</t>
    <rPh sb="0" eb="1">
      <t>ヒ</t>
    </rPh>
    <rPh sb="1" eb="3">
      <t>モクゾウ</t>
    </rPh>
    <rPh sb="3" eb="6">
      <t>ソノタ</t>
    </rPh>
    <phoneticPr fontId="1"/>
  </si>
  <si>
    <t>面　　積</t>
    <rPh sb="0" eb="1">
      <t>メン</t>
    </rPh>
    <rPh sb="3" eb="4">
      <t>セキ</t>
    </rPh>
    <phoneticPr fontId="1"/>
  </si>
  <si>
    <t>農地</t>
    <rPh sb="0" eb="2">
      <t>ノウチ</t>
    </rPh>
    <phoneticPr fontId="1"/>
  </si>
  <si>
    <t>木造計</t>
    <rPh sb="0" eb="2">
      <t>モクゾウ</t>
    </rPh>
    <rPh sb="2" eb="3">
      <t>ケイ</t>
    </rPh>
    <phoneticPr fontId="1"/>
  </si>
  <si>
    <t xml:space="preserve"> イ　土地</t>
    <rPh sb="3" eb="4">
      <t>ツチカオク</t>
    </rPh>
    <rPh sb="4" eb="5">
      <t>チ</t>
    </rPh>
    <phoneticPr fontId="1"/>
  </si>
  <si>
    <t>番　号</t>
  </si>
  <si>
    <t>原始取得分計</t>
    <rPh sb="0" eb="2">
      <t>ゲンシ</t>
    </rPh>
    <rPh sb="2" eb="5">
      <t>シュトクブン</t>
    </rPh>
    <rPh sb="5" eb="6">
      <t>ケイ</t>
    </rPh>
    <phoneticPr fontId="1"/>
  </si>
  <si>
    <t>承継取得分計</t>
    <rPh sb="0" eb="2">
      <t>ショウケイ</t>
    </rPh>
    <rPh sb="2" eb="5">
      <t>シュトクブン</t>
    </rPh>
    <rPh sb="5" eb="6">
      <t>ケイ</t>
    </rPh>
    <phoneticPr fontId="1"/>
  </si>
  <si>
    <t>価　　額</t>
    <rPh sb="0" eb="1">
      <t>アタイ</t>
    </rPh>
    <rPh sb="3" eb="4">
      <t>ガク</t>
    </rPh>
    <phoneticPr fontId="1"/>
  </si>
  <si>
    <t>税額⑧</t>
    <rPh sb="0" eb="1">
      <t>ゼイ</t>
    </rPh>
    <rPh sb="1" eb="2">
      <t>ガク</t>
    </rPh>
    <phoneticPr fontId="1"/>
  </si>
  <si>
    <t>件数</t>
    <rPh sb="0" eb="1">
      <t>ケン</t>
    </rPh>
    <rPh sb="1" eb="2">
      <t>カズ</t>
    </rPh>
    <phoneticPr fontId="1"/>
  </si>
  <si>
    <t>納税者数</t>
  </si>
  <si>
    <t>11 　不動産取得税</t>
    <rPh sb="4" eb="5">
      <t>フ</t>
    </rPh>
    <rPh sb="5" eb="6">
      <t>ドウ</t>
    </rPh>
    <rPh sb="6" eb="7">
      <t>サン</t>
    </rPh>
    <rPh sb="7" eb="8">
      <t>トリ</t>
    </rPh>
    <rPh sb="8" eb="9">
      <t>トク</t>
    </rPh>
    <rPh sb="9" eb="10">
      <t>ゼイ</t>
    </rPh>
    <phoneticPr fontId="1"/>
  </si>
  <si>
    <t xml:space="preserve"> ア　家屋</t>
    <rPh sb="3" eb="5">
      <t>カオク</t>
    </rPh>
    <phoneticPr fontId="1"/>
  </si>
  <si>
    <t xml:space="preserve">  (ア)　種類別</t>
    <rPh sb="6" eb="8">
      <t>シュルイ</t>
    </rPh>
    <rPh sb="8" eb="9">
      <t>ベツ</t>
    </rPh>
    <phoneticPr fontId="1"/>
  </si>
  <si>
    <t>建築分</t>
    <rPh sb="0" eb="2">
      <t>ケンチク</t>
    </rPh>
    <rPh sb="2" eb="3">
      <t>ブン</t>
    </rPh>
    <phoneticPr fontId="1"/>
  </si>
  <si>
    <t>合　　　　　計</t>
    <rPh sb="0" eb="1">
      <t>ゴウ</t>
    </rPh>
    <rPh sb="6" eb="7">
      <t>ケイ</t>
    </rPh>
    <phoneticPr fontId="1"/>
  </si>
  <si>
    <t>第73条の７まで及び
に①②に該当する以
　　　　　　　　③</t>
    <rPh sb="0" eb="1">
      <t>ダイ</t>
    </rPh>
    <rPh sb="15" eb="17">
      <t>ガイトウ</t>
    </rPh>
    <phoneticPr fontId="1"/>
  </si>
  <si>
    <t>控　　　　　除　　　　　額　　　　　④</t>
    <rPh sb="0" eb="1">
      <t>ヒカエ</t>
    </rPh>
    <rPh sb="6" eb="7">
      <t>ジョ</t>
    </rPh>
    <rPh sb="12" eb="13">
      <t>ガク</t>
    </rPh>
    <phoneticPr fontId="1"/>
  </si>
  <si>
    <t>価　額　⑥
③－④－⑤</t>
    <rPh sb="0" eb="1">
      <t>アタイ</t>
    </rPh>
    <rPh sb="2" eb="3">
      <t>ガク</t>
    </rPh>
    <phoneticPr fontId="1"/>
  </si>
  <si>
    <t>減免等される
前の税額　⑦</t>
  </si>
  <si>
    <t>上記以外の
宅地</t>
    <rPh sb="0" eb="2">
      <t>ジョウキ</t>
    </rPh>
    <rPh sb="2" eb="4">
      <t>イガイ</t>
    </rPh>
    <rPh sb="6" eb="8">
      <t>タクチ</t>
    </rPh>
    <phoneticPr fontId="1"/>
  </si>
  <si>
    <t>法第73条の3から第73条の7まで
及び法附則第10条並びに①②に
該当する以外のもの　　　　③</t>
  </si>
  <si>
    <t>課税標準の特例を適用した
後の額が法第73条の15の2に
規定する免税点に満たない
もの　　　　　　　　　⑤</t>
  </si>
  <si>
    <t>法附則第11条の3の
規定に該当したもの
で⑧以外のもの　⑨</t>
  </si>
  <si>
    <t>法第73条の24の規定
に該当したもので⑧
以外のもの　　　⑩</t>
  </si>
  <si>
    <t>法第73条の31の規定
及び他法の規定によ
り減免等をしたもの　　⑫</t>
  </si>
  <si>
    <t>調　定　⑬</t>
    <rPh sb="0" eb="1">
      <t>チョウ</t>
    </rPh>
    <rPh sb="2" eb="3">
      <t>サダム</t>
    </rPh>
    <phoneticPr fontId="1"/>
  </si>
  <si>
    <t>税　　額
⑦-(⑧+⑨+
⑩+⑪+⑫)</t>
    <rPh sb="0" eb="1">
      <t>ゼイ</t>
    </rPh>
    <rPh sb="3" eb="4">
      <t>ガク</t>
    </rPh>
    <phoneticPr fontId="1"/>
  </si>
  <si>
    <t>木造併用住宅</t>
    <rPh sb="0" eb="2">
      <t>モクゾウ</t>
    </rPh>
    <rPh sb="2" eb="4">
      <t>ヘイヨウ</t>
    </rPh>
    <rPh sb="4" eb="6">
      <t>ジュウタク</t>
    </rPh>
    <phoneticPr fontId="1"/>
  </si>
  <si>
    <t>住宅部分</t>
    <rPh sb="0" eb="2">
      <t>ジュウタク</t>
    </rPh>
    <rPh sb="2" eb="3">
      <t>ブ</t>
    </rPh>
    <rPh sb="3" eb="4">
      <t>ブン</t>
    </rPh>
    <phoneticPr fontId="1"/>
  </si>
  <si>
    <t>非住宅部分</t>
    <rPh sb="0" eb="1">
      <t>ヒ</t>
    </rPh>
    <rPh sb="1" eb="3">
      <t>ジュウタク</t>
    </rPh>
    <rPh sb="3" eb="4">
      <t>ブ</t>
    </rPh>
    <rPh sb="4" eb="5">
      <t>ブン</t>
    </rPh>
    <phoneticPr fontId="1"/>
  </si>
  <si>
    <t>計　ア＋イ</t>
    <rPh sb="0" eb="1">
      <t>ケイ</t>
    </rPh>
    <phoneticPr fontId="1"/>
  </si>
  <si>
    <r>
      <t xml:space="preserve">法第73条の３から
法附則第10条並び
外のもの　　　 </t>
    </r>
    <r>
      <rPr>
        <sz val="9"/>
        <color indexed="9"/>
        <rFont val="ＭＳ 明朝"/>
        <family val="1"/>
        <charset val="128"/>
      </rPr>
      <t>.</t>
    </r>
    <rPh sb="10" eb="11">
      <t>ホウ</t>
    </rPh>
    <rPh sb="11" eb="13">
      <t>フソク</t>
    </rPh>
    <rPh sb="13" eb="14">
      <t>ダイ</t>
    </rPh>
    <rPh sb="16" eb="17">
      <t>ジョウ</t>
    </rPh>
    <rPh sb="17" eb="18">
      <t>ナラ</t>
    </rPh>
    <rPh sb="20" eb="21">
      <t>ガイ</t>
    </rPh>
    <phoneticPr fontId="1"/>
  </si>
  <si>
    <t>法第73条の31の規定及び他法の規定により減免等をしたもの</t>
  </si>
  <si>
    <t xml:space="preserve"> 法第73条の14第1項(法附則第11条第12
項による読替え含む｡)から第3項まで
及び第5項に該当するものでその価格
の全額が同条第1項又は第3項に規定
する金額以下のもの        　　②</t>
    <rPh sb="13" eb="14">
      <t>ホウ</t>
    </rPh>
    <rPh sb="14" eb="16">
      <t>フソク</t>
    </rPh>
    <rPh sb="16" eb="17">
      <t>ダイ</t>
    </rPh>
    <rPh sb="19" eb="20">
      <t>ジョウ</t>
    </rPh>
    <rPh sb="20" eb="21">
      <t>ダイ</t>
    </rPh>
    <rPh sb="24" eb="25">
      <t>コウ</t>
    </rPh>
    <rPh sb="28" eb="30">
      <t>ヨミカ</t>
    </rPh>
    <rPh sb="31" eb="32">
      <t>フク</t>
    </rPh>
    <phoneticPr fontId="1"/>
  </si>
  <si>
    <t>法第73条の14第6項から第10項
まで及び法附則第11条等(法附
則第11条第12項を除く｡)に該当
するもので②⑤以外のもの   ア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3" eb="14">
      <t>ダイ</t>
    </rPh>
    <rPh sb="16" eb="17">
      <t>コウ</t>
    </rPh>
    <rPh sb="20" eb="21">
      <t>オヨ</t>
    </rPh>
    <rPh sb="22" eb="23">
      <t>ホウ</t>
    </rPh>
    <rPh sb="23" eb="24">
      <t>フ</t>
    </rPh>
    <rPh sb="24" eb="25">
      <t>ノリ</t>
    </rPh>
    <rPh sb="25" eb="26">
      <t>ダイ</t>
    </rPh>
    <rPh sb="28" eb="29">
      <t>ジョウ</t>
    </rPh>
    <rPh sb="29" eb="30">
      <t>トウ</t>
    </rPh>
    <rPh sb="31" eb="32">
      <t>ホウ</t>
    </rPh>
    <rPh sb="32" eb="33">
      <t>フ</t>
    </rPh>
    <rPh sb="34" eb="35">
      <t>ノリ</t>
    </rPh>
    <rPh sb="35" eb="36">
      <t>ダイ</t>
    </rPh>
    <rPh sb="38" eb="39">
      <t>ジョウ</t>
    </rPh>
    <rPh sb="39" eb="40">
      <t>ダイ</t>
    </rPh>
    <rPh sb="42" eb="43">
      <t>コウ</t>
    </rPh>
    <rPh sb="44" eb="45">
      <t>ノゾ</t>
    </rPh>
    <rPh sb="59" eb="61">
      <t>イガイ</t>
    </rPh>
    <phoneticPr fontId="1"/>
  </si>
  <si>
    <t>法第73条の14第1項(法附則第
11条第12項による読替え含
む｡)から第3項まで及び第5項
に該当するもので②以外の
もの　　　　　　　　　イ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2" eb="13">
      <t>ホウ</t>
    </rPh>
    <rPh sb="13" eb="15">
      <t>フソク</t>
    </rPh>
    <rPh sb="15" eb="16">
      <t>ダイ</t>
    </rPh>
    <rPh sb="19" eb="20">
      <t>ジョウ</t>
    </rPh>
    <rPh sb="20" eb="21">
      <t>ダイ</t>
    </rPh>
    <rPh sb="23" eb="24">
      <t>コウ</t>
    </rPh>
    <rPh sb="27" eb="29">
      <t>ヨミカ</t>
    </rPh>
    <rPh sb="30" eb="31">
      <t>フク</t>
    </rPh>
    <rPh sb="42" eb="43">
      <t>オヨ</t>
    </rPh>
    <rPh sb="44" eb="45">
      <t>ダイ</t>
    </rPh>
    <rPh sb="46" eb="47">
      <t>コウ</t>
    </rPh>
    <phoneticPr fontId="1"/>
  </si>
  <si>
    <t>法第73条の2第6項、法第73条の27の2から法第73条の27の4まで及び法附則第11条の4の規定により減額等をした額⑨</t>
  </si>
  <si>
    <t>法第73条の14第6項から第10項
まで並びに法附則第11条等の規
定に全額該当したもの　　　②</t>
  </si>
  <si>
    <t>法第73条の14第6項から第10項まで並びに法附則第11条等に該当したもので②以外のもの　　　　　　　　　　④</t>
    <rPh sb="10" eb="11">
      <t>コウ</t>
    </rPh>
    <phoneticPr fontId="1"/>
  </si>
  <si>
    <t>法第73条の24及び法
附則第11条の3（法第
17条の5）の規定の
適用により全額減額
されるもの　　⑧</t>
    <rPh sb="21" eb="22">
      <t>ホウ</t>
    </rPh>
    <rPh sb="22" eb="23">
      <t>ダイ</t>
    </rPh>
    <rPh sb="26" eb="27">
      <t>ジョウ</t>
    </rPh>
    <phoneticPr fontId="1"/>
  </si>
  <si>
    <t>法第73条の27の2から法
第73条の27の6まで並び
に法附則第11条の4、第
12条の規定により減額等をしたもの　　　　 ⑪</t>
    <rPh sb="51" eb="52">
      <t>ガク</t>
    </rPh>
    <phoneticPr fontId="1"/>
  </si>
  <si>
    <t>23年度</t>
    <rPh sb="2" eb="4">
      <t>ネンド</t>
    </rPh>
    <phoneticPr fontId="1"/>
  </si>
  <si>
    <t>22年度</t>
    <rPh sb="2" eb="4">
      <t>ネンド</t>
    </rPh>
    <phoneticPr fontId="1"/>
  </si>
  <si>
    <t>21年度</t>
    <rPh sb="2" eb="4">
      <t>ネンド</t>
    </rPh>
    <phoneticPr fontId="1"/>
  </si>
  <si>
    <t xml:space="preserve">
課 税 標 準 ⑥
</t>
    <rPh sb="1" eb="2">
      <t>カ</t>
    </rPh>
    <rPh sb="3" eb="4">
      <t>ゼイ</t>
    </rPh>
    <rPh sb="5" eb="6">
      <t>ヒョウ</t>
    </rPh>
    <rPh sb="7" eb="8">
      <t>ジュン</t>
    </rPh>
    <phoneticPr fontId="1"/>
  </si>
  <si>
    <t xml:space="preserve">  (イ)　年度別</t>
    <rPh sb="6" eb="8">
      <t>ネンド</t>
    </rPh>
    <rPh sb="8" eb="9">
      <t>ベツ</t>
    </rPh>
    <phoneticPr fontId="1"/>
  </si>
  <si>
    <t>24年度</t>
    <rPh sb="2" eb="4">
      <t>ネンド</t>
    </rPh>
    <phoneticPr fontId="1"/>
  </si>
  <si>
    <t>調定額</t>
    <rPh sb="0" eb="3">
      <t>チョウテイガク</t>
    </rPh>
    <phoneticPr fontId="1"/>
  </si>
  <si>
    <t>調定件数</t>
    <rPh sb="0" eb="2">
      <t>チョウテイ</t>
    </rPh>
    <rPh sb="2" eb="4">
      <t>ケンスウ</t>
    </rPh>
    <phoneticPr fontId="1"/>
  </si>
  <si>
    <t>％</t>
  </si>
  <si>
    <t>その他</t>
    <rPh sb="2" eb="3">
      <t>タ</t>
    </rPh>
    <phoneticPr fontId="1"/>
  </si>
  <si>
    <t>土
地</t>
    <rPh sb="0" eb="1">
      <t>ツチ</t>
    </rPh>
    <rPh sb="4" eb="5">
      <t>チ</t>
    </rPh>
    <phoneticPr fontId="1"/>
  </si>
  <si>
    <t>小計</t>
    <rPh sb="0" eb="2">
      <t>ショウケイ</t>
    </rPh>
    <phoneticPr fontId="1"/>
  </si>
  <si>
    <t>木造</t>
    <rPh sb="0" eb="2">
      <t>モクゾウ</t>
    </rPh>
    <phoneticPr fontId="1"/>
  </si>
  <si>
    <t>非木造</t>
    <rPh sb="0" eb="3">
      <t>ヒモクゾウ</t>
    </rPh>
    <phoneticPr fontId="1"/>
  </si>
  <si>
    <t>家
屋</t>
    <rPh sb="0" eb="1">
      <t>イエ</t>
    </rPh>
    <rPh sb="3" eb="4">
      <t>ヤ</t>
    </rPh>
    <phoneticPr fontId="1"/>
  </si>
  <si>
    <t>木
造
家
屋</t>
    <rPh sb="0" eb="1">
      <t>キ</t>
    </rPh>
    <rPh sb="3" eb="4">
      <t>ツクル</t>
    </rPh>
    <rPh sb="6" eb="7">
      <t>イエ</t>
    </rPh>
    <rPh sb="9" eb="10">
      <t>ヤ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</si>
  <si>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</si>
  <si>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</si>
  <si>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店舗</t>
    <rPh sb="0" eb="2">
      <t>テンポ</t>
    </rPh>
    <phoneticPr fontId="1"/>
  </si>
  <si>
    <t>非
木
造
家
屋</t>
    <rPh sb="0" eb="1">
      <t>ヒ</t>
    </rPh>
    <rPh sb="3" eb="4">
      <t>モク</t>
    </rPh>
    <rPh sb="6" eb="7">
      <t>ツクル</t>
    </rPh>
    <rPh sb="9" eb="10">
      <t>イエ</t>
    </rPh>
    <rPh sb="12" eb="13">
      <t>ヤ</t>
    </rPh>
    <phoneticPr fontId="1"/>
  </si>
  <si>
    <t>イ  原始取得分</t>
    <rPh sb="3" eb="5">
      <t>ゲンシ</t>
    </rPh>
    <rPh sb="5" eb="8">
      <t>シュトクブン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</si>
  <si>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</si>
  <si>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</si>
  <si>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</si>
  <si>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合計（ア+イ）</t>
    <rPh sb="0" eb="2">
      <t>ゴウケイ</t>
    </rPh>
    <phoneticPr fontId="1"/>
  </si>
  <si>
    <t>令和元年度</t>
    <rPh sb="0" eb="2">
      <t>レイワ</t>
    </rPh>
    <rPh sb="2" eb="5">
      <t>ガンネンド</t>
    </rPh>
    <phoneticPr fontId="1"/>
  </si>
  <si>
    <t>10 　不動産取得税</t>
    <rPh sb="4" eb="5">
      <t>フ</t>
    </rPh>
    <rPh sb="5" eb="6">
      <t>ドウ</t>
    </rPh>
    <rPh sb="6" eb="7">
      <t>サン</t>
    </rPh>
    <rPh sb="7" eb="8">
      <t>トリ</t>
    </rPh>
    <rPh sb="8" eb="9">
      <t>トク</t>
    </rPh>
    <rPh sb="9" eb="10">
      <t>ゼイ</t>
    </rPh>
    <phoneticPr fontId="1"/>
  </si>
  <si>
    <t>令和2年度</t>
    <rPh sb="0" eb="2">
      <t>レイワ</t>
    </rPh>
    <rPh sb="3" eb="5">
      <t>ネンド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</si>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</sst>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0_ ;&quot;△&quot;\ #,##0.00_ ;&quot;-&quot;_ "/>
    <numFmt numFmtId="177" formatCode="#,##0_ ;&quot;△&quot;\ #,##0_ ;&quot;-&quot;_ "/>
    <numFmt numFmtId="178" formatCode="* #,##0.00;\ * \-#,##0.00;\ * &quot;-&quot;;\ @"/>
    <numFmt numFmtId="179" formatCode="* #,##0.0;\ * \-#,##0.0;\ * &quot;-&quot;;\ @"/>
    <numFmt numFmtId="180" formatCode="* #,##0;\ * \-#,##0;\ * &quot;-&quot;;\ @"/>
  </numFmts>
  <fonts count="23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9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5">
    <xf numFmtId="0" fontId="0" fillId="0" borderId="0" xfId="0"/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4" fillId="0" borderId="2" xfId="1" applyFont="1" applyBorder="1" applyAlignment="1">
      <alignment horizontal="center" vertical="center" wrapText="1"/>
    </xf>
    <xf numFmtId="38" fontId="0" fillId="0" borderId="2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 wrapText="1"/>
    </xf>
    <xf numFmtId="38" fontId="8" fillId="0" borderId="7" xfId="1" applyFont="1" applyBorder="1" applyAlignment="1">
      <alignment horizontal="distributed" vertical="center"/>
    </xf>
    <xf numFmtId="38" fontId="9" fillId="0" borderId="0" xfId="1" applyFont="1" applyAlignment="1">
      <alignment vertical="center"/>
    </xf>
    <xf numFmtId="38" fontId="4" fillId="0" borderId="0" xfId="1" applyFont="1" applyBorder="1" applyAlignment="1">
      <alignment horizontal="distributed" vertical="center"/>
    </xf>
    <xf numFmtId="0" fontId="3" fillId="0" borderId="0" xfId="1" applyNumberFormat="1" applyFont="1" applyBorder="1" applyAlignment="1">
      <alignment horizontal="center" vertical="center"/>
    </xf>
    <xf numFmtId="0" fontId="10" fillId="0" borderId="10" xfId="1" applyNumberFormat="1" applyFont="1" applyBorder="1" applyAlignment="1">
      <alignment horizontal="center" vertical="center"/>
    </xf>
    <xf numFmtId="0" fontId="10" fillId="0" borderId="11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180" fontId="10" fillId="0" borderId="11" xfId="1" applyNumberFormat="1" applyFont="1" applyBorder="1" applyAlignment="1" applyProtection="1">
      <alignment horizontal="right" vertical="center"/>
      <protection locked="0"/>
    </xf>
    <xf numFmtId="180" fontId="10" fillId="0" borderId="11" xfId="1" applyNumberFormat="1" applyFont="1" applyBorder="1" applyAlignment="1">
      <alignment horizontal="right" vertical="center"/>
    </xf>
    <xf numFmtId="180" fontId="11" fillId="0" borderId="12" xfId="1" applyNumberFormat="1" applyFont="1" applyBorder="1" applyAlignment="1">
      <alignment horizontal="right" vertical="center"/>
    </xf>
    <xf numFmtId="180" fontId="10" fillId="0" borderId="0" xfId="1" applyNumberFormat="1" applyFont="1" applyBorder="1" applyAlignment="1">
      <alignment horizontal="center" vertical="center"/>
    </xf>
    <xf numFmtId="180" fontId="11" fillId="0" borderId="9" xfId="1" applyNumberFormat="1" applyFont="1" applyBorder="1" applyAlignment="1">
      <alignment horizontal="right" vertical="center"/>
    </xf>
    <xf numFmtId="4" fontId="10" fillId="0" borderId="11" xfId="1" applyNumberFormat="1" applyFont="1" applyBorder="1" applyAlignment="1">
      <alignment horizontal="right" vertical="center"/>
    </xf>
    <xf numFmtId="3" fontId="10" fillId="0" borderId="11" xfId="1" applyNumberFormat="1" applyFont="1" applyBorder="1" applyAlignment="1" applyProtection="1">
      <alignment horizontal="right" vertical="center"/>
      <protection locked="0"/>
    </xf>
    <xf numFmtId="3" fontId="10" fillId="0" borderId="11" xfId="1" applyNumberFormat="1" applyFont="1" applyBorder="1" applyAlignment="1">
      <alignment horizontal="right" vertical="center"/>
    </xf>
    <xf numFmtId="4" fontId="10" fillId="0" borderId="11" xfId="1" applyNumberFormat="1" applyFont="1" applyBorder="1" applyAlignment="1" applyProtection="1">
      <alignment horizontal="right" vertical="center"/>
      <protection locked="0"/>
    </xf>
    <xf numFmtId="40" fontId="9" fillId="0" borderId="0" xfId="1" applyNumberFormat="1" applyFont="1" applyAlignment="1">
      <alignment vertical="center"/>
    </xf>
    <xf numFmtId="38" fontId="3" fillId="0" borderId="0" xfId="1" applyFont="1" applyBorder="1" applyAlignment="1">
      <alignment vertical="center"/>
    </xf>
    <xf numFmtId="180" fontId="10" fillId="0" borderId="0" xfId="1" applyNumberFormat="1" applyFont="1" applyBorder="1" applyAlignment="1">
      <alignment horizontal="right" vertical="center"/>
    </xf>
    <xf numFmtId="180" fontId="9" fillId="0" borderId="0" xfId="1" applyNumberFormat="1" applyFont="1" applyAlignment="1">
      <alignment vertical="center"/>
    </xf>
    <xf numFmtId="180" fontId="3" fillId="0" borderId="0" xfId="1" applyNumberFormat="1" applyFont="1" applyBorder="1" applyAlignment="1">
      <alignment vertical="center"/>
    </xf>
    <xf numFmtId="180" fontId="10" fillId="0" borderId="10" xfId="1" applyNumberFormat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180" fontId="10" fillId="0" borderId="17" xfId="1" applyNumberFormat="1" applyFont="1" applyBorder="1" applyAlignment="1" applyProtection="1">
      <alignment horizontal="right" vertical="center"/>
      <protection locked="0"/>
    </xf>
    <xf numFmtId="4" fontId="10" fillId="0" borderId="17" xfId="1" applyNumberFormat="1" applyFont="1" applyBorder="1" applyAlignment="1">
      <alignment horizontal="right" vertical="center"/>
    </xf>
    <xf numFmtId="3" fontId="10" fillId="0" borderId="17" xfId="1" applyNumberFormat="1" applyFont="1" applyBorder="1" applyAlignment="1" applyProtection="1">
      <alignment horizontal="right" vertical="center"/>
      <protection locked="0"/>
    </xf>
    <xf numFmtId="180" fontId="10" fillId="0" borderId="17" xfId="1" applyNumberFormat="1" applyFont="1" applyBorder="1" applyAlignment="1">
      <alignment horizontal="right" vertical="center"/>
    </xf>
    <xf numFmtId="180" fontId="11" fillId="0" borderId="16" xfId="1" applyNumberFormat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179" fontId="10" fillId="0" borderId="6" xfId="1" applyNumberFormat="1" applyFont="1" applyBorder="1" applyAlignment="1" applyProtection="1">
      <alignment horizontal="right" vertical="center"/>
      <protection locked="0"/>
    </xf>
    <xf numFmtId="179" fontId="10" fillId="0" borderId="6" xfId="1" applyNumberFormat="1" applyFont="1" applyBorder="1" applyAlignment="1">
      <alignment horizontal="right" vertical="center"/>
    </xf>
    <xf numFmtId="179" fontId="11" fillId="0" borderId="12" xfId="1" applyNumberFormat="1" applyFont="1" applyBorder="1" applyAlignment="1" applyProtection="1">
      <alignment horizontal="right" vertical="center"/>
      <protection locked="0"/>
    </xf>
    <xf numFmtId="179" fontId="10" fillId="0" borderId="0" xfId="1" applyNumberFormat="1" applyFont="1" applyBorder="1" applyAlignment="1">
      <alignment horizontal="right" vertical="center"/>
    </xf>
    <xf numFmtId="179" fontId="11" fillId="0" borderId="9" xfId="1" applyNumberFormat="1" applyFont="1" applyBorder="1" applyAlignment="1" applyProtection="1">
      <alignment horizontal="right" vertical="center"/>
      <protection locked="0"/>
    </xf>
    <xf numFmtId="179" fontId="10" fillId="0" borderId="11" xfId="1" applyNumberFormat="1" applyFont="1" applyBorder="1" applyAlignment="1" applyProtection="1">
      <alignment horizontal="right" vertical="center"/>
      <protection locked="0"/>
    </xf>
    <xf numFmtId="179" fontId="10" fillId="0" borderId="11" xfId="1" applyNumberFormat="1" applyFont="1" applyBorder="1" applyAlignment="1">
      <alignment horizontal="right" vertical="center"/>
    </xf>
    <xf numFmtId="0" fontId="8" fillId="0" borderId="9" xfId="1" applyNumberFormat="1" applyFont="1" applyBorder="1" applyAlignment="1">
      <alignment horizontal="center" vertical="center"/>
    </xf>
    <xf numFmtId="0" fontId="0" fillId="0" borderId="0" xfId="0"/>
    <xf numFmtId="38" fontId="12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0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0" xfId="1" applyNumberFormat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2" xfId="1" applyNumberFormat="1" applyFont="1" applyBorder="1" applyAlignment="1">
      <alignment horizontal="center" vertical="center" textRotation="255"/>
    </xf>
    <xf numFmtId="0" fontId="4" fillId="0" borderId="2" xfId="1" applyNumberFormat="1" applyFont="1" applyBorder="1" applyAlignment="1">
      <alignment horizontal="distributed" vertical="center" indent="2"/>
    </xf>
    <xf numFmtId="0" fontId="14" fillId="0" borderId="2" xfId="1" applyNumberFormat="1" applyFont="1" applyBorder="1" applyAlignment="1">
      <alignment horizontal="center" vertical="center" textRotation="255"/>
    </xf>
    <xf numFmtId="38" fontId="4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38" fontId="4" fillId="0" borderId="24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0" fillId="0" borderId="0" xfId="0" applyFont="1" applyAlignment="1">
      <alignment horizontal="distributed" vertical="center" indent="2"/>
    </xf>
    <xf numFmtId="38" fontId="14" fillId="0" borderId="0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 indent="2"/>
    </xf>
    <xf numFmtId="0" fontId="14" fillId="0" borderId="6" xfId="0" applyFont="1" applyBorder="1" applyAlignment="1">
      <alignment horizontal="distributed" vertical="center"/>
    </xf>
    <xf numFmtId="38" fontId="15" fillId="0" borderId="0" xfId="1" applyFont="1" applyBorder="1" applyAlignment="1">
      <alignment horizontal="center" vertical="center"/>
    </xf>
    <xf numFmtId="0" fontId="6" fillId="0" borderId="0" xfId="1" applyNumberFormat="1" applyFont="1" applyAlignment="1">
      <alignment vertical="center"/>
    </xf>
    <xf numFmtId="0" fontId="8" fillId="0" borderId="11" xfId="1" applyNumberFormat="1" applyFont="1" applyBorder="1" applyAlignment="1">
      <alignment horizontal="center" vertical="center"/>
    </xf>
    <xf numFmtId="0" fontId="16" fillId="0" borderId="11" xfId="1" applyNumberFormat="1" applyFont="1" applyBorder="1" applyAlignment="1">
      <alignment horizontal="center" vertical="center"/>
    </xf>
    <xf numFmtId="0" fontId="15" fillId="0" borderId="11" xfId="1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10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 applyProtection="1">
      <alignment vertical="center" wrapText="1"/>
      <protection locked="0"/>
    </xf>
    <xf numFmtId="177" fontId="11" fillId="0" borderId="11" xfId="0" applyNumberFormat="1" applyFont="1" applyBorder="1" applyAlignment="1" applyProtection="1">
      <alignment vertical="center" wrapText="1"/>
      <protection locked="0"/>
    </xf>
    <xf numFmtId="41" fontId="11" fillId="0" borderId="12" xfId="1" applyNumberFormat="1" applyFont="1" applyBorder="1" applyAlignment="1">
      <alignment vertical="center"/>
    </xf>
    <xf numFmtId="177" fontId="16" fillId="0" borderId="11" xfId="0" applyNumberFormat="1" applyFont="1" applyBorder="1" applyAlignment="1" applyProtection="1">
      <alignment vertical="center" wrapText="1"/>
      <protection locked="0"/>
    </xf>
    <xf numFmtId="177" fontId="17" fillId="0" borderId="11" xfId="0" applyNumberFormat="1" applyFont="1" applyBorder="1" applyAlignment="1" applyProtection="1">
      <alignment vertical="center" wrapText="1"/>
      <protection locked="0"/>
    </xf>
    <xf numFmtId="176" fontId="10" fillId="0" borderId="11" xfId="0" applyNumberFormat="1" applyFont="1" applyBorder="1" applyAlignment="1" applyProtection="1">
      <alignment vertical="center" wrapText="1"/>
      <protection locked="0"/>
    </xf>
    <xf numFmtId="176" fontId="11" fillId="0" borderId="11" xfId="0" applyNumberFormat="1" applyFont="1" applyBorder="1" applyAlignment="1" applyProtection="1">
      <alignment vertical="center" wrapText="1"/>
      <protection locked="0"/>
    </xf>
    <xf numFmtId="40" fontId="11" fillId="0" borderId="12" xfId="1" applyNumberFormat="1" applyFont="1" applyFill="1" applyBorder="1" applyAlignment="1">
      <alignment vertical="center"/>
    </xf>
    <xf numFmtId="176" fontId="16" fillId="0" borderId="11" xfId="0" applyNumberFormat="1" applyFont="1" applyBorder="1" applyAlignment="1" applyProtection="1">
      <alignment vertical="center" wrapText="1"/>
      <protection locked="0"/>
    </xf>
    <xf numFmtId="176" fontId="17" fillId="0" borderId="11" xfId="0" applyNumberFormat="1" applyFont="1" applyBorder="1" applyAlignment="1" applyProtection="1">
      <alignment vertical="center" wrapText="1"/>
      <protection locked="0"/>
    </xf>
    <xf numFmtId="40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41" fontId="11" fillId="0" borderId="12" xfId="1" applyNumberFormat="1" applyFont="1" applyBorder="1" applyAlignment="1" applyProtection="1">
      <alignment vertical="center"/>
      <protection locked="0"/>
    </xf>
    <xf numFmtId="38" fontId="9" fillId="0" borderId="25" xfId="1" applyFont="1" applyBorder="1" applyAlignment="1">
      <alignment vertical="center"/>
    </xf>
    <xf numFmtId="41" fontId="11" fillId="0" borderId="12" xfId="1" applyNumberFormat="1" applyFont="1" applyBorder="1" applyAlignment="1">
      <alignment horizontal="left" vertical="center"/>
    </xf>
    <xf numFmtId="38" fontId="10" fillId="0" borderId="0" xfId="1" applyFont="1" applyAlignment="1">
      <alignment vertical="center"/>
    </xf>
    <xf numFmtId="38" fontId="21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/>
    </xf>
    <xf numFmtId="38" fontId="4" fillId="0" borderId="11" xfId="1" applyFont="1" applyBorder="1" applyAlignment="1">
      <alignment horizontal="distributed" vertical="center" wrapText="1"/>
    </xf>
    <xf numFmtId="38" fontId="8" fillId="0" borderId="11" xfId="1" applyFont="1" applyBorder="1" applyAlignment="1">
      <alignment horizontal="distributed" vertical="center"/>
    </xf>
    <xf numFmtId="38" fontId="4" fillId="0" borderId="12" xfId="1" applyFont="1" applyBorder="1" applyAlignment="1">
      <alignment vertical="center"/>
    </xf>
    <xf numFmtId="0" fontId="6" fillId="0" borderId="0" xfId="1" applyNumberFormat="1" applyFont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180" fontId="11" fillId="0" borderId="11" xfId="1" applyNumberFormat="1" applyFont="1" applyBorder="1" applyAlignment="1">
      <alignment horizontal="right" vertical="center"/>
    </xf>
    <xf numFmtId="38" fontId="10" fillId="0" borderId="12" xfId="1" applyFont="1" applyBorder="1" applyAlignment="1">
      <alignment vertical="center"/>
    </xf>
    <xf numFmtId="180" fontId="10" fillId="0" borderId="11" xfId="1" applyNumberFormat="1" applyFont="1" applyBorder="1" applyAlignment="1" applyProtection="1">
      <alignment vertical="center"/>
      <protection locked="0"/>
    </xf>
    <xf numFmtId="180" fontId="16" fillId="0" borderId="11" xfId="1" applyNumberFormat="1" applyFont="1" applyBorder="1" applyAlignment="1">
      <alignment vertical="center"/>
    </xf>
    <xf numFmtId="180" fontId="10" fillId="0" borderId="12" xfId="1" applyNumberFormat="1" applyFont="1" applyBorder="1" applyAlignment="1">
      <alignment vertical="center"/>
    </xf>
    <xf numFmtId="178" fontId="10" fillId="0" borderId="11" xfId="1" applyNumberFormat="1" applyFont="1" applyBorder="1" applyAlignment="1" applyProtection="1">
      <alignment horizontal="right" vertical="center"/>
      <protection locked="0"/>
    </xf>
    <xf numFmtId="4" fontId="11" fillId="0" borderId="11" xfId="1" applyNumberFormat="1" applyFont="1" applyBorder="1" applyAlignment="1">
      <alignment horizontal="right" vertical="center"/>
    </xf>
    <xf numFmtId="40" fontId="9" fillId="0" borderId="0" xfId="1" applyNumberFormat="1" applyFont="1" applyBorder="1" applyAlignment="1">
      <alignment vertical="center"/>
    </xf>
    <xf numFmtId="4" fontId="10" fillId="0" borderId="11" xfId="1" applyNumberFormat="1" applyFont="1" applyBorder="1" applyAlignment="1" applyProtection="1">
      <alignment vertical="center"/>
      <protection locked="0"/>
    </xf>
    <xf numFmtId="4" fontId="16" fillId="0" borderId="11" xfId="1" applyNumberFormat="1" applyFont="1" applyBorder="1" applyAlignment="1">
      <alignment vertical="center"/>
    </xf>
    <xf numFmtId="178" fontId="10" fillId="0" borderId="11" xfId="1" applyNumberFormat="1" applyFont="1" applyBorder="1" applyAlignment="1" applyProtection="1">
      <alignment vertical="center"/>
      <protection locked="0"/>
    </xf>
    <xf numFmtId="178" fontId="16" fillId="0" borderId="11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" vertical="center"/>
    </xf>
    <xf numFmtId="40" fontId="10" fillId="0" borderId="12" xfId="1" applyNumberFormat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180" fontId="10" fillId="0" borderId="11" xfId="1" applyNumberFormat="1" applyFont="1" applyBorder="1" applyAlignment="1" applyProtection="1">
      <alignment horizontal="center" vertical="center"/>
      <protection locked="0"/>
    </xf>
    <xf numFmtId="180" fontId="16" fillId="0" borderId="11" xfId="1" applyNumberFormat="1" applyFont="1" applyBorder="1" applyAlignment="1">
      <alignment horizontal="center" vertical="center"/>
    </xf>
    <xf numFmtId="180" fontId="10" fillId="0" borderId="12" xfId="1" applyNumberFormat="1" applyFont="1" applyBorder="1" applyAlignment="1">
      <alignment horizontal="center" vertical="center"/>
    </xf>
    <xf numFmtId="180" fontId="10" fillId="0" borderId="11" xfId="1" applyNumberFormat="1" applyFont="1" applyBorder="1" applyAlignment="1">
      <alignment horizontal="center" vertical="center"/>
    </xf>
    <xf numFmtId="180" fontId="10" fillId="0" borderId="22" xfId="1" applyNumberFormat="1" applyFont="1" applyBorder="1" applyAlignment="1" applyProtection="1">
      <alignment horizontal="right" vertical="center"/>
      <protection locked="0"/>
    </xf>
    <xf numFmtId="180" fontId="10" fillId="0" borderId="22" xfId="1" applyNumberFormat="1" applyFont="1" applyBorder="1" applyAlignment="1">
      <alignment horizontal="right" vertical="center"/>
    </xf>
    <xf numFmtId="180" fontId="11" fillId="0" borderId="21" xfId="1" applyNumberFormat="1" applyFont="1" applyBorder="1" applyAlignment="1">
      <alignment horizontal="right" vertical="center"/>
    </xf>
    <xf numFmtId="180" fontId="11" fillId="0" borderId="23" xfId="1" applyNumberFormat="1" applyFont="1" applyBorder="1" applyAlignment="1">
      <alignment horizontal="right" vertical="center"/>
    </xf>
    <xf numFmtId="180" fontId="10" fillId="0" borderId="2" xfId="1" applyNumberFormat="1" applyFont="1" applyBorder="1" applyAlignment="1" applyProtection="1">
      <alignment horizontal="right" vertical="center"/>
      <protection locked="0"/>
    </xf>
    <xf numFmtId="180" fontId="10" fillId="0" borderId="2" xfId="1" applyNumberFormat="1" applyFont="1" applyBorder="1" applyAlignment="1">
      <alignment horizontal="right" vertical="center"/>
    </xf>
    <xf numFmtId="180" fontId="11" fillId="0" borderId="3" xfId="1" applyNumberFormat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180" fontId="10" fillId="0" borderId="6" xfId="1" applyNumberFormat="1" applyFont="1" applyBorder="1" applyAlignment="1" applyProtection="1">
      <alignment horizontal="right" vertical="center"/>
      <protection locked="0"/>
    </xf>
    <xf numFmtId="180" fontId="10" fillId="0" borderId="6" xfId="1" applyNumberFormat="1" applyFont="1" applyBorder="1" applyAlignment="1">
      <alignment horizontal="right" vertical="center"/>
    </xf>
    <xf numFmtId="180" fontId="11" fillId="0" borderId="7" xfId="1" applyNumberFormat="1" applyFont="1" applyBorder="1" applyAlignment="1">
      <alignment horizontal="right" vertical="center"/>
    </xf>
    <xf numFmtId="0" fontId="3" fillId="0" borderId="25" xfId="1" applyNumberFormat="1" applyFont="1" applyBorder="1" applyAlignment="1">
      <alignment horizontal="center" vertical="center"/>
    </xf>
    <xf numFmtId="38" fontId="10" fillId="0" borderId="2" xfId="1" applyFont="1" applyBorder="1" applyAlignment="1">
      <alignment horizontal="right" vertical="center"/>
    </xf>
    <xf numFmtId="3" fontId="10" fillId="0" borderId="17" xfId="1" applyNumberFormat="1" applyFont="1" applyBorder="1" applyAlignment="1">
      <alignment horizontal="right" vertical="center"/>
    </xf>
    <xf numFmtId="4" fontId="10" fillId="0" borderId="17" xfId="1" applyNumberFormat="1" applyFont="1" applyBorder="1" applyAlignment="1" applyProtection="1">
      <alignment horizontal="right" vertical="center"/>
      <protection locked="0"/>
    </xf>
    <xf numFmtId="38" fontId="11" fillId="0" borderId="4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 textRotation="255"/>
    </xf>
    <xf numFmtId="0" fontId="4" fillId="0" borderId="1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0" fontId="4" fillId="0" borderId="13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readingOrder="1"/>
    </xf>
    <xf numFmtId="0" fontId="4" fillId="0" borderId="12" xfId="1" applyNumberFormat="1" applyFont="1" applyBorder="1" applyAlignment="1">
      <alignment horizontal="center" vertical="center" readingOrder="1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readingOrder="1"/>
    </xf>
    <xf numFmtId="0" fontId="4" fillId="0" borderId="3" xfId="1" applyNumberFormat="1" applyFont="1" applyBorder="1" applyAlignment="1">
      <alignment horizontal="center" vertical="center" readingOrder="1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/>
    </xf>
    <xf numFmtId="38" fontId="4" fillId="0" borderId="24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 textRotation="255"/>
    </xf>
    <xf numFmtId="0" fontId="4" fillId="0" borderId="11" xfId="1" applyNumberFormat="1" applyFont="1" applyBorder="1" applyAlignment="1">
      <alignment horizontal="center" vertical="center" textRotation="255"/>
    </xf>
    <xf numFmtId="0" fontId="4" fillId="0" borderId="12" xfId="1" applyNumberFormat="1" applyFont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4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0" xfId="1" applyFont="1" applyBorder="1" applyAlignment="1">
      <alignment horizontal="right" vertical="center" wrapText="1"/>
    </xf>
    <xf numFmtId="38" fontId="4" fillId="0" borderId="3" xfId="1" applyFont="1" applyBorder="1" applyAlignment="1">
      <alignment horizontal="right" vertical="center" wrapText="1"/>
    </xf>
    <xf numFmtId="38" fontId="4" fillId="0" borderId="25" xfId="1" applyFont="1" applyBorder="1" applyAlignment="1">
      <alignment horizontal="right" vertical="center" wrapText="1"/>
    </xf>
    <xf numFmtId="38" fontId="4" fillId="0" borderId="26" xfId="1" applyFont="1" applyBorder="1" applyAlignment="1">
      <alignment vertical="center" wrapText="1"/>
    </xf>
    <xf numFmtId="38" fontId="4" fillId="0" borderId="8" xfId="1" applyFont="1" applyBorder="1" applyAlignment="1">
      <alignment vertical="center" wrapText="1"/>
    </xf>
    <xf numFmtId="0" fontId="4" fillId="0" borderId="10" xfId="1" applyNumberFormat="1" applyFont="1" applyBorder="1" applyAlignment="1">
      <alignment vertical="center" textRotation="255"/>
    </xf>
    <xf numFmtId="0" fontId="4" fillId="0" borderId="11" xfId="1" applyNumberFormat="1" applyFont="1" applyBorder="1" applyAlignment="1">
      <alignment vertical="center" textRotation="255"/>
    </xf>
    <xf numFmtId="0" fontId="4" fillId="0" borderId="12" xfId="1" applyNumberFormat="1" applyFont="1" applyBorder="1" applyAlignment="1">
      <alignment vertical="center" textRotation="255"/>
    </xf>
    <xf numFmtId="38" fontId="4" fillId="0" borderId="1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8" fillId="0" borderId="2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distributed" vertical="center" indent="2"/>
    </xf>
    <xf numFmtId="0" fontId="0" fillId="0" borderId="0" xfId="0" applyFont="1" applyAlignment="1">
      <alignment horizontal="distributed" vertical="center" indent="2"/>
    </xf>
    <xf numFmtId="0" fontId="0" fillId="0" borderId="6" xfId="0" applyFont="1" applyBorder="1" applyAlignment="1">
      <alignment horizontal="distributed" vertical="center" indent="2"/>
    </xf>
    <xf numFmtId="38" fontId="8" fillId="0" borderId="2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6" xfId="1" applyFont="1" applyBorder="1" applyAlignment="1">
      <alignment horizontal="distributed" vertical="center"/>
    </xf>
    <xf numFmtId="38" fontId="4" fillId="0" borderId="2" xfId="1" applyFont="1" applyBorder="1" applyAlignment="1">
      <alignment horizontal="center" vertical="center" textRotation="255"/>
    </xf>
    <xf numFmtId="38" fontId="20" fillId="0" borderId="9" xfId="1" applyFont="1" applyFill="1" applyBorder="1" applyAlignment="1">
      <alignment vertical="center" wrapText="1" shrinkToFit="1"/>
    </xf>
    <xf numFmtId="38" fontId="4" fillId="0" borderId="6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10" xfId="1" applyFont="1" applyBorder="1" applyAlignment="1">
      <alignment vertical="center" textRotation="255"/>
    </xf>
    <xf numFmtId="38" fontId="4" fillId="0" borderId="11" xfId="1" applyFont="1" applyBorder="1" applyAlignment="1">
      <alignment vertical="center" textRotation="255"/>
    </xf>
    <xf numFmtId="38" fontId="4" fillId="0" borderId="12" xfId="1" applyFont="1" applyBorder="1" applyAlignment="1">
      <alignment vertical="center" textRotation="255"/>
    </xf>
    <xf numFmtId="38" fontId="18" fillId="0" borderId="1" xfId="1" applyFont="1" applyBorder="1" applyAlignment="1">
      <alignment horizontal="center" vertical="center" wrapText="1"/>
    </xf>
    <xf numFmtId="0" fontId="19" fillId="0" borderId="5" xfId="0" applyFont="1" applyBorder="1"/>
    <xf numFmtId="0" fontId="19" fillId="0" borderId="2" xfId="0" applyFont="1" applyBorder="1"/>
    <xf numFmtId="0" fontId="19" fillId="0" borderId="6" xfId="0" applyFont="1" applyBorder="1"/>
    <xf numFmtId="0" fontId="19" fillId="0" borderId="3" xfId="0" applyFont="1" applyBorder="1"/>
    <xf numFmtId="0" fontId="19" fillId="0" borderId="7" xfId="0" applyFont="1" applyBorder="1"/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466725" y="92900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6725" y="766889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6725" y="766889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466725" y="9194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5</xdr:row>
      <xdr:rowOff>95250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>
        <a:xfrm>
          <a:off x="466725" y="793115"/>
          <a:ext cx="0" cy="221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</xdr:row>
      <xdr:rowOff>104775</xdr:rowOff>
    </xdr:from>
    <xdr:to>
      <xdr:col>1</xdr:col>
      <xdr:colOff>0</xdr:colOff>
      <xdr:row>5</xdr:row>
      <xdr:rowOff>76200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>
        <a:xfrm>
          <a:off x="466725" y="771525"/>
          <a:ext cx="0" cy="224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</xdr:row>
      <xdr:rowOff>47625</xdr:rowOff>
    </xdr:from>
    <xdr:to>
      <xdr:col>1</xdr:col>
      <xdr:colOff>0</xdr:colOff>
      <xdr:row>6</xdr:row>
      <xdr:rowOff>85725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>
        <a:xfrm>
          <a:off x="466725" y="714375"/>
          <a:ext cx="0" cy="4171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6" name="Text Box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7" name="Text Box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8" name="Text Box 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9" name="Text Box 3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当する以外のもの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4" name="Text Box 4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6" name="Text Box 4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7" name="Text Box 4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②に該当する以外の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8" name="Text Box 5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9" name="Text Box 5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40" name="Text Box 5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>
        <a:xfrm>
          <a:off x="466725" y="538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2" name="Line 6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>
        <a:xfrm>
          <a:off x="466725" y="538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3" name="Text Box 6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4" name="Text Box 6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5" name="Text Box 7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0</xdr:colOff>
      <xdr:row>32</xdr:row>
      <xdr:rowOff>9525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>
        <a:xfrm>
          <a:off x="466725" y="56438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6" name="Line 1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>
        <a:xfrm>
          <a:off x="466725" y="563435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32</xdr:row>
      <xdr:rowOff>95250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>
        <a:xfrm>
          <a:off x="466725" y="5507990"/>
          <a:ext cx="0" cy="221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104775</xdr:rowOff>
    </xdr:from>
    <xdr:to>
      <xdr:col>1</xdr:col>
      <xdr:colOff>0</xdr:colOff>
      <xdr:row>32</xdr:row>
      <xdr:rowOff>76200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>
        <a:xfrm>
          <a:off x="466725" y="5486400"/>
          <a:ext cx="0" cy="224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47625</xdr:rowOff>
    </xdr:from>
    <xdr:to>
      <xdr:col>1</xdr:col>
      <xdr:colOff>0</xdr:colOff>
      <xdr:row>33</xdr:row>
      <xdr:rowOff>85725</xdr:rowOff>
    </xdr:to>
    <xdr:sp macro="" textlink="">
      <xdr:nvSpPr>
        <xdr:cNvPr id="69" name="Text Box 1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>
        <a:xfrm>
          <a:off x="466725" y="5429250"/>
          <a:ext cx="0" cy="4171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oneCellAnchor>
    <xdr:from>
      <xdr:col>4</xdr:col>
      <xdr:colOff>628650</xdr:colOff>
      <xdr:row>16</xdr:row>
      <xdr:rowOff>255270</xdr:rowOff>
    </xdr:from>
    <xdr:ext cx="385445" cy="92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48000" y="295402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333375</xdr:colOff>
      <xdr:row>7</xdr:row>
      <xdr:rowOff>28575</xdr:rowOff>
    </xdr:from>
    <xdr:to>
      <xdr:col>1</xdr:col>
      <xdr:colOff>0</xdr:colOff>
      <xdr:row>19</xdr:row>
      <xdr:rowOff>9525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3375" y="1200785"/>
          <a:ext cx="133350" cy="210629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352425</xdr:colOff>
      <xdr:row>20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5" y="3469005"/>
          <a:ext cx="114300" cy="94234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342900</xdr:colOff>
      <xdr:row>34</xdr:row>
      <xdr:rowOff>28575</xdr:rowOff>
    </xdr:from>
    <xdr:to>
      <xdr:col>0</xdr:col>
      <xdr:colOff>457200</xdr:colOff>
      <xdr:row>44</xdr:row>
      <xdr:rowOff>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2900" y="5915660"/>
          <a:ext cx="114300" cy="175323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342900</xdr:colOff>
      <xdr:row>44</xdr:row>
      <xdr:rowOff>161925</xdr:rowOff>
    </xdr:from>
    <xdr:to>
      <xdr:col>1</xdr:col>
      <xdr:colOff>9525</xdr:colOff>
      <xdr:row>54</xdr:row>
      <xdr:rowOff>9525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2900" y="7830820"/>
          <a:ext cx="133350" cy="164846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238125</xdr:colOff>
      <xdr:row>16</xdr:row>
      <xdr:rowOff>255270</xdr:rowOff>
    </xdr:from>
    <xdr:ext cx="385445" cy="9207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19225" y="295402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238125</xdr:colOff>
      <xdr:row>16</xdr:row>
      <xdr:rowOff>255270</xdr:rowOff>
    </xdr:from>
    <xdr:ext cx="385445" cy="9207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19225" y="295402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628650</xdr:colOff>
      <xdr:row>16</xdr:row>
      <xdr:rowOff>255270</xdr:rowOff>
    </xdr:from>
    <xdr:ext cx="385445" cy="9207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E5F9359-C4A1-4C56-B9A3-7F920FDC4BFE}"/>
            </a:ext>
          </a:extLst>
        </xdr:cNvPr>
        <xdr:cNvSpPr txBox="1"/>
      </xdr:nvSpPr>
      <xdr:spPr>
        <a:xfrm>
          <a:off x="3048000" y="292227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ShapeType="1"/>
        </xdr:cNvSpPr>
      </xdr:nvSpPr>
      <xdr:spPr>
        <a:xfrm>
          <a:off x="22078950" y="12934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5</xdr:row>
      <xdr:rowOff>183515</xdr:rowOff>
    </xdr:from>
    <xdr:to>
      <xdr:col>36</xdr:col>
      <xdr:colOff>0</xdr:colOff>
      <xdr:row>5</xdr:row>
      <xdr:rowOff>183515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>
        <a:xfrm>
          <a:off x="22078950" y="12934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</xdr:row>
      <xdr:rowOff>171450</xdr:rowOff>
    </xdr:from>
    <xdr:to>
      <xdr:col>36</xdr:col>
      <xdr:colOff>0</xdr:colOff>
      <xdr:row>7</xdr:row>
      <xdr:rowOff>28575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>
        <a:xfrm>
          <a:off x="22078950" y="914400"/>
          <a:ext cx="0" cy="5911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4</xdr:row>
      <xdr:rowOff>57150</xdr:rowOff>
    </xdr:from>
    <xdr:to>
      <xdr:col>36</xdr:col>
      <xdr:colOff>0</xdr:colOff>
      <xdr:row>6</xdr:row>
      <xdr:rowOff>85725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>
        <a:xfrm>
          <a:off x="22078950" y="983615"/>
          <a:ext cx="0" cy="395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4</xdr:row>
      <xdr:rowOff>18415</xdr:rowOff>
    </xdr:from>
    <xdr:to>
      <xdr:col>36</xdr:col>
      <xdr:colOff>0</xdr:colOff>
      <xdr:row>6</xdr:row>
      <xdr:rowOff>76200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rrowheads="1"/>
        </xdr:cNvSpPr>
      </xdr:nvSpPr>
      <xdr:spPr>
        <a:xfrm>
          <a:off x="22078950" y="944880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</xdr:row>
      <xdr:rowOff>76200</xdr:rowOff>
    </xdr:from>
    <xdr:to>
      <xdr:col>36</xdr:col>
      <xdr:colOff>0</xdr:colOff>
      <xdr:row>7</xdr:row>
      <xdr:rowOff>104775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>
        <a:xfrm>
          <a:off x="22078950" y="819150"/>
          <a:ext cx="0" cy="762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</xdr:row>
      <xdr:rowOff>123825</xdr:rowOff>
    </xdr:from>
    <xdr:to>
      <xdr:col>36</xdr:col>
      <xdr:colOff>0</xdr:colOff>
      <xdr:row>6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>
          <a:spLocks noChangeArrowheads="1"/>
        </xdr:cNvSpPr>
      </xdr:nvSpPr>
      <xdr:spPr>
        <a:xfrm>
          <a:off x="22078950" y="866775"/>
          <a:ext cx="0" cy="5886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4</xdr:row>
      <xdr:rowOff>143510</xdr:rowOff>
    </xdr:from>
    <xdr:to>
      <xdr:col>36</xdr:col>
      <xdr:colOff>0</xdr:colOff>
      <xdr:row>6</xdr:row>
      <xdr:rowOff>95250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>
          <a:spLocks noChangeArrowheads="1"/>
        </xdr:cNvSpPr>
      </xdr:nvSpPr>
      <xdr:spPr>
        <a:xfrm>
          <a:off x="22078950" y="1069975"/>
          <a:ext cx="0" cy="318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</xdr:row>
      <xdr:rowOff>66675</xdr:rowOff>
    </xdr:from>
    <xdr:to>
      <xdr:col>36</xdr:col>
      <xdr:colOff>0</xdr:colOff>
      <xdr:row>7</xdr:row>
      <xdr:rowOff>38100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>
          <a:spLocks noChangeArrowheads="1"/>
        </xdr:cNvSpPr>
      </xdr:nvSpPr>
      <xdr:spPr>
        <a:xfrm>
          <a:off x="22078950" y="809625"/>
          <a:ext cx="0" cy="7054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</xdr:row>
      <xdr:rowOff>85725</xdr:rowOff>
    </xdr:from>
    <xdr:to>
      <xdr:col>36</xdr:col>
      <xdr:colOff>0</xdr:colOff>
      <xdr:row>7</xdr:row>
      <xdr:rowOff>18415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>
          <a:spLocks noChangeArrowheads="1"/>
        </xdr:cNvSpPr>
      </xdr:nvSpPr>
      <xdr:spPr>
        <a:xfrm>
          <a:off x="22078950" y="828675"/>
          <a:ext cx="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</xdr:row>
      <xdr:rowOff>57150</xdr:rowOff>
    </xdr:from>
    <xdr:to>
      <xdr:col>36</xdr:col>
      <xdr:colOff>0</xdr:colOff>
      <xdr:row>6</xdr:row>
      <xdr:rowOff>114300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>
          <a:spLocks noChangeArrowheads="1"/>
        </xdr:cNvSpPr>
      </xdr:nvSpPr>
      <xdr:spPr>
        <a:xfrm>
          <a:off x="22078950" y="800100"/>
          <a:ext cx="0" cy="6076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</xdr:row>
      <xdr:rowOff>47625</xdr:rowOff>
    </xdr:from>
    <xdr:to>
      <xdr:col>36</xdr:col>
      <xdr:colOff>0</xdr:colOff>
      <xdr:row>7</xdr:row>
      <xdr:rowOff>66675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>
          <a:spLocks noChangeArrowheads="1"/>
        </xdr:cNvSpPr>
      </xdr:nvSpPr>
      <xdr:spPr>
        <a:xfrm>
          <a:off x="22078950" y="790575"/>
          <a:ext cx="0" cy="753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</xdr:row>
      <xdr:rowOff>66675</xdr:rowOff>
    </xdr:from>
    <xdr:to>
      <xdr:col>36</xdr:col>
      <xdr:colOff>0</xdr:colOff>
      <xdr:row>6</xdr:row>
      <xdr:rowOff>180340</xdr:rowOff>
    </xdr:to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>
          <a:spLocks noChangeArrowheads="1"/>
        </xdr:cNvSpPr>
      </xdr:nvSpPr>
      <xdr:spPr>
        <a:xfrm>
          <a:off x="22078950" y="809625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4</xdr:col>
      <xdr:colOff>95250</xdr:colOff>
      <xdr:row>31</xdr:row>
      <xdr:rowOff>0</xdr:rowOff>
    </xdr:from>
    <xdr:to>
      <xdr:col>6</xdr:col>
      <xdr:colOff>438150</xdr:colOff>
      <xdr:row>31</xdr:row>
      <xdr:rowOff>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>
        <a:xfrm>
          <a:off x="1733550" y="5880735"/>
          <a:ext cx="1695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7</xdr:col>
      <xdr:colOff>57150</xdr:colOff>
      <xdr:row>31</xdr:row>
      <xdr:rowOff>0</xdr:rowOff>
    </xdr:from>
    <xdr:to>
      <xdr:col>9</xdr:col>
      <xdr:colOff>733425</xdr:colOff>
      <xdr:row>31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>
        <a:xfrm>
          <a:off x="3695700" y="5880735"/>
          <a:ext cx="2028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10</xdr:col>
      <xdr:colOff>161925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>
          <a:spLocks noChangeArrowheads="1"/>
        </xdr:cNvSpPr>
      </xdr:nvSpPr>
      <xdr:spPr>
        <a:xfrm>
          <a:off x="6096000" y="5880735"/>
          <a:ext cx="1190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</a:t>
          </a:r>
        </a:p>
      </xdr:txBody>
    </xdr:sp>
    <xdr:clientData/>
  </xdr:twoCellAnchor>
  <xdr:twoCellAnchor>
    <xdr:from>
      <xdr:col>12</xdr:col>
      <xdr:colOff>28575</xdr:colOff>
      <xdr:row>31</xdr:row>
      <xdr:rowOff>0</xdr:rowOff>
    </xdr:from>
    <xdr:to>
      <xdr:col>13</xdr:col>
      <xdr:colOff>429260</xdr:colOff>
      <xdr:row>31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ChangeArrowheads="1"/>
        </xdr:cNvSpPr>
      </xdr:nvSpPr>
      <xdr:spPr>
        <a:xfrm>
          <a:off x="7315200" y="5880735"/>
          <a:ext cx="12103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当する以外のもの</a:t>
          </a:r>
        </a:p>
      </xdr:txBody>
    </xdr:sp>
    <xdr:clientData/>
  </xdr:twoCellAnchor>
  <xdr:twoCellAnchor>
    <xdr:from>
      <xdr:col>29</xdr:col>
      <xdr:colOff>66040</xdr:colOff>
      <xdr:row>31</xdr:row>
      <xdr:rowOff>0</xdr:rowOff>
    </xdr:from>
    <xdr:to>
      <xdr:col>29</xdr:col>
      <xdr:colOff>819150</xdr:colOff>
      <xdr:row>31</xdr:row>
      <xdr:rowOff>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ChangeArrowheads="1"/>
        </xdr:cNvSpPr>
      </xdr:nvSpPr>
      <xdr:spPr>
        <a:xfrm>
          <a:off x="17572990" y="5880735"/>
          <a:ext cx="7531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30</xdr:col>
      <xdr:colOff>66675</xdr:colOff>
      <xdr:row>31</xdr:row>
      <xdr:rowOff>0</xdr:rowOff>
    </xdr:from>
    <xdr:to>
      <xdr:col>31</xdr:col>
      <xdr:colOff>733425</xdr:colOff>
      <xdr:row>31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ChangeArrowheads="1"/>
        </xdr:cNvSpPr>
      </xdr:nvSpPr>
      <xdr:spPr>
        <a:xfrm>
          <a:off x="18478500" y="5880735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32</xdr:col>
      <xdr:colOff>57150</xdr:colOff>
      <xdr:row>31</xdr:row>
      <xdr:rowOff>0</xdr:rowOff>
    </xdr:from>
    <xdr:to>
      <xdr:col>32</xdr:col>
      <xdr:colOff>619125</xdr:colOff>
      <xdr:row>31</xdr:row>
      <xdr:rowOff>0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ChangeArrowheads="1"/>
        </xdr:cNvSpPr>
      </xdr:nvSpPr>
      <xdr:spPr>
        <a:xfrm>
          <a:off x="19640550" y="5880735"/>
          <a:ext cx="561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1" name="Rectangle 5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8" name="Text Box 64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9" name="Text Box 65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4</xdr:col>
      <xdr:colOff>95250</xdr:colOff>
      <xdr:row>31</xdr:row>
      <xdr:rowOff>0</xdr:rowOff>
    </xdr:from>
    <xdr:to>
      <xdr:col>6</xdr:col>
      <xdr:colOff>438150</xdr:colOff>
      <xdr:row>31</xdr:row>
      <xdr:rowOff>0</xdr:rowOff>
    </xdr:to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>
          <a:spLocks noChangeArrowheads="1"/>
        </xdr:cNvSpPr>
      </xdr:nvSpPr>
      <xdr:spPr>
        <a:xfrm>
          <a:off x="1733550" y="5880735"/>
          <a:ext cx="1695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7</xdr:col>
      <xdr:colOff>57150</xdr:colOff>
      <xdr:row>31</xdr:row>
      <xdr:rowOff>0</xdr:rowOff>
    </xdr:from>
    <xdr:to>
      <xdr:col>9</xdr:col>
      <xdr:colOff>733425</xdr:colOff>
      <xdr:row>31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>
          <a:spLocks noChangeArrowheads="1"/>
        </xdr:cNvSpPr>
      </xdr:nvSpPr>
      <xdr:spPr>
        <a:xfrm>
          <a:off x="3695700" y="5880735"/>
          <a:ext cx="2028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10</xdr:col>
      <xdr:colOff>161925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>
          <a:spLocks noChangeArrowheads="1"/>
        </xdr:cNvSpPr>
      </xdr:nvSpPr>
      <xdr:spPr>
        <a:xfrm>
          <a:off x="6096000" y="5880735"/>
          <a:ext cx="1190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もの</a:t>
          </a:r>
        </a:p>
      </xdr:txBody>
    </xdr:sp>
    <xdr:clientData/>
  </xdr:twoCellAnchor>
  <xdr:twoCellAnchor>
    <xdr:from>
      <xdr:col>12</xdr:col>
      <xdr:colOff>28575</xdr:colOff>
      <xdr:row>31</xdr:row>
      <xdr:rowOff>0</xdr:rowOff>
    </xdr:from>
    <xdr:to>
      <xdr:col>13</xdr:col>
      <xdr:colOff>429260</xdr:colOff>
      <xdr:row>31</xdr:row>
      <xdr:rowOff>0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>
        <a:xfrm>
          <a:off x="7315200" y="5880735"/>
          <a:ext cx="12103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②に該当する以外の</a:t>
          </a:r>
        </a:p>
      </xdr:txBody>
    </xdr:sp>
    <xdr:clientData/>
  </xdr:twoCellAnchor>
  <xdr:twoCellAnchor>
    <xdr:from>
      <xdr:col>29</xdr:col>
      <xdr:colOff>66040</xdr:colOff>
      <xdr:row>31</xdr:row>
      <xdr:rowOff>0</xdr:rowOff>
    </xdr:from>
    <xdr:to>
      <xdr:col>29</xdr:col>
      <xdr:colOff>819150</xdr:colOff>
      <xdr:row>31</xdr:row>
      <xdr:rowOff>0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>
          <a:spLocks noChangeArrowheads="1"/>
        </xdr:cNvSpPr>
      </xdr:nvSpPr>
      <xdr:spPr>
        <a:xfrm>
          <a:off x="17572990" y="5880735"/>
          <a:ext cx="7531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30</xdr:col>
      <xdr:colOff>66675</xdr:colOff>
      <xdr:row>31</xdr:row>
      <xdr:rowOff>0</xdr:rowOff>
    </xdr:from>
    <xdr:to>
      <xdr:col>31</xdr:col>
      <xdr:colOff>733425</xdr:colOff>
      <xdr:row>31</xdr:row>
      <xdr:rowOff>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>
        <a:xfrm>
          <a:off x="18478500" y="5880735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32</xdr:col>
      <xdr:colOff>57150</xdr:colOff>
      <xdr:row>31</xdr:row>
      <xdr:rowOff>0</xdr:rowOff>
    </xdr:from>
    <xdr:to>
      <xdr:col>32</xdr:col>
      <xdr:colOff>619125</xdr:colOff>
      <xdr:row>31</xdr:row>
      <xdr:rowOff>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>
        <a:xfrm>
          <a:off x="19640550" y="5880735"/>
          <a:ext cx="561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3" name="Rectangle 79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5" name="Text Box 8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10" name="Text Box 86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13" name="Line 89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14" name="Line 90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24" name="Text Box 100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57150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362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34</xdr:row>
      <xdr:rowOff>189865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50" name="Line 126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51" name="Line 127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53" name="Text Box 129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54" name="Rectangle 130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155" name="Text Box 131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56" name="Text Box 132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57" name="Text Box 133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58" name="Text Box 134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59" name="Text Box 135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60" name="Text Box 136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61" name="Text Box 137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67" name="Line 143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68" name="Line 144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69" name="Text Box 145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70" name="Text Box 146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71" name="Rectangle 147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172" name="Text Box 148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73" name="Text Box 149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74" name="Text Box 150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75" name="Text Box 151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76" name="Text Box 152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77" name="Text Box 153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78" name="Text Box 154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179" name="Text Box 155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190500</xdr:colOff>
      <xdr:row>10</xdr:row>
      <xdr:rowOff>9525</xdr:rowOff>
    </xdr:from>
    <xdr:to>
      <xdr:col>1</xdr:col>
      <xdr:colOff>38100</xdr:colOff>
      <xdr:row>21</xdr:row>
      <xdr:rowOff>180340</xdr:rowOff>
    </xdr:to>
    <xdr:sp macro="" textlink="">
      <xdr:nvSpPr>
        <xdr:cNvPr id="1182" name="AutoShape 158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/>
      </xdr:nvSpPr>
      <xdr:spPr>
        <a:xfrm>
          <a:off x="190500" y="2037080"/>
          <a:ext cx="85725" cy="2189480"/>
        </a:xfrm>
        <a:prstGeom prst="leftBrace">
          <a:avLst>
            <a:gd name="adj1" fmla="val 2101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23</xdr:row>
      <xdr:rowOff>9525</xdr:rowOff>
    </xdr:from>
    <xdr:to>
      <xdr:col>2</xdr:col>
      <xdr:colOff>38100</xdr:colOff>
      <xdr:row>25</xdr:row>
      <xdr:rowOff>0</xdr:rowOff>
    </xdr:to>
    <xdr:sp macro="" textlink="">
      <xdr:nvSpPr>
        <xdr:cNvPr id="1183" name="AutoShape 159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/>
      </xdr:nvSpPr>
      <xdr:spPr>
        <a:xfrm>
          <a:off x="438150" y="4422775"/>
          <a:ext cx="76200" cy="357505"/>
        </a:xfrm>
        <a:prstGeom prst="lef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190500</xdr:colOff>
      <xdr:row>10</xdr:row>
      <xdr:rowOff>9525</xdr:rowOff>
    </xdr:from>
    <xdr:to>
      <xdr:col>24</xdr:col>
      <xdr:colOff>38100</xdr:colOff>
      <xdr:row>21</xdr:row>
      <xdr:rowOff>180340</xdr:rowOff>
    </xdr:to>
    <xdr:sp macro="" textlink="">
      <xdr:nvSpPr>
        <xdr:cNvPr id="1186" name="AutoShape 162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/>
      </xdr:nvSpPr>
      <xdr:spPr>
        <a:xfrm>
          <a:off x="14859000" y="2037080"/>
          <a:ext cx="85725" cy="2189480"/>
        </a:xfrm>
        <a:prstGeom prst="leftBrace">
          <a:avLst>
            <a:gd name="adj1" fmla="val 2101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200025</xdr:colOff>
      <xdr:row>23</xdr:row>
      <xdr:rowOff>9525</xdr:rowOff>
    </xdr:from>
    <xdr:to>
      <xdr:col>25</xdr:col>
      <xdr:colOff>38100</xdr:colOff>
      <xdr:row>25</xdr:row>
      <xdr:rowOff>0</xdr:rowOff>
    </xdr:to>
    <xdr:sp macro="" textlink="">
      <xdr:nvSpPr>
        <xdr:cNvPr id="1187" name="AutoShape 163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/>
      </xdr:nvSpPr>
      <xdr:spPr>
        <a:xfrm>
          <a:off x="15106650" y="4422775"/>
          <a:ext cx="76200" cy="357505"/>
        </a:xfrm>
        <a:prstGeom prst="lef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88" name="Line 164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89" name="Line 165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90" name="Text Box 166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91" name="Text Box 167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193" name="Text Box 169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94" name="Text Box 170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95" name="Text Box 171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96" name="Text Box 172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97" name="Text Box 173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98" name="Text Box 174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99" name="Text Box 175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200" name="Text Box 176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201" name="Line 177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202" name="Line 178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203" name="Text Box 179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204" name="Text Box 180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205" name="Rectangle 181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206" name="Text Box 182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207" name="Text Box 183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208" name="Text Box 184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209" name="Text Box 185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210" name="Text Box 186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211" name="Text Box 187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212" name="Text Box 188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213" name="Text Box 189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214" name="Line 190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215" name="Line 191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216" name="Text Box 192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217" name="Text Box 193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218" name="Rectangle 194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219" name="Text Box 195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220" name="Text Box 196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221" name="Text Box 197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222" name="Text Box 198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223" name="Text Box 199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224" name="Text Box 200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225" name="Text Box 201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226" name="Text Box 202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0</xdr:col>
      <xdr:colOff>0</xdr:colOff>
      <xdr:row>5</xdr:row>
      <xdr:rowOff>9525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ShapeType="1"/>
        </xdr:cNvSpPr>
      </xdr:nvSpPr>
      <xdr:spPr>
        <a:xfrm>
          <a:off x="0" y="124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19050</xdr:rowOff>
    </xdr:from>
    <xdr:to>
      <xdr:col>0</xdr:col>
      <xdr:colOff>0</xdr:colOff>
      <xdr:row>15</xdr:row>
      <xdr:rowOff>29210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/>
      </xdr:nvSpPr>
      <xdr:spPr>
        <a:xfrm>
          <a:off x="0" y="1924050"/>
          <a:ext cx="0" cy="214757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19050</xdr:rowOff>
    </xdr:from>
    <xdr:to>
      <xdr:col>0</xdr:col>
      <xdr:colOff>0</xdr:colOff>
      <xdr:row>18</xdr:row>
      <xdr:rowOff>27940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/>
      </xdr:nvSpPr>
      <xdr:spPr>
        <a:xfrm>
          <a:off x="0" y="4316730"/>
          <a:ext cx="0" cy="60706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38</xdr:row>
      <xdr:rowOff>19050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/>
      </xdr:nvSpPr>
      <xdr:spPr>
        <a:xfrm>
          <a:off x="0" y="7151370"/>
          <a:ext cx="0" cy="2790825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/>
      </xdr:nvSpPr>
      <xdr:spPr>
        <a:xfrm>
          <a:off x="0" y="1004697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0</xdr:col>
      <xdr:colOff>0</xdr:colOff>
      <xdr:row>14</xdr:row>
      <xdr:rowOff>191135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/>
      </xdr:nvSpPr>
      <xdr:spPr>
        <a:xfrm>
          <a:off x="0" y="1914525"/>
          <a:ext cx="0" cy="197612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46990</xdr:rowOff>
    </xdr:from>
    <xdr:to>
      <xdr:col>0</xdr:col>
      <xdr:colOff>0</xdr:colOff>
      <xdr:row>18</xdr:row>
      <xdr:rowOff>67310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/>
      </xdr:nvSpPr>
      <xdr:spPr>
        <a:xfrm>
          <a:off x="0" y="4344670"/>
          <a:ext cx="0" cy="61849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38</xdr:row>
      <xdr:rowOff>19050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/>
      </xdr:nvSpPr>
      <xdr:spPr>
        <a:xfrm>
          <a:off x="0" y="7151370"/>
          <a:ext cx="0" cy="2790825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/>
      </xdr:nvSpPr>
      <xdr:spPr>
        <a:xfrm>
          <a:off x="0" y="1004697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060" name="Line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>
          <a:spLocks noChangeShapeType="1"/>
        </xdr:cNvSpPr>
      </xdr:nvSpPr>
      <xdr:spPr>
        <a:xfrm>
          <a:off x="0" y="123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5</xdr:row>
      <xdr:rowOff>95250</xdr:rowOff>
    </xdr:to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 txBox="1">
          <a:spLocks noChangeArrowheads="1"/>
        </xdr:cNvSpPr>
      </xdr:nvSpPr>
      <xdr:spPr>
        <a:xfrm>
          <a:off x="0" y="9906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0</xdr:col>
      <xdr:colOff>0</xdr:colOff>
      <xdr:row>5</xdr:row>
      <xdr:rowOff>75565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 txBox="1">
          <a:spLocks noChangeArrowheads="1"/>
        </xdr:cNvSpPr>
      </xdr:nvSpPr>
      <xdr:spPr>
        <a:xfrm>
          <a:off x="0" y="847725"/>
          <a:ext cx="0" cy="4660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0</xdr:colOff>
      <xdr:row>6</xdr:row>
      <xdr:rowOff>85725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200-000010080000}"/>
            </a:ext>
          </a:extLst>
        </xdr:cNvPr>
        <xdr:cNvSpPr txBox="1">
          <a:spLocks noChangeArrowheads="1"/>
        </xdr:cNvSpPr>
      </xdr:nvSpPr>
      <xdr:spPr>
        <a:xfrm>
          <a:off x="0" y="790575"/>
          <a:ext cx="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5</xdr:col>
      <xdr:colOff>47625</xdr:colOff>
      <xdr:row>23</xdr:row>
      <xdr:rowOff>0</xdr:rowOff>
    </xdr:from>
    <xdr:to>
      <xdr:col>7</xdr:col>
      <xdr:colOff>619125</xdr:colOff>
      <xdr:row>23</xdr:row>
      <xdr:rowOff>0</xdr:rowOff>
    </xdr:to>
    <xdr:sp macro="" textlink="">
      <xdr:nvSpPr>
        <xdr:cNvPr id="2075" name="Text Box 27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 txBox="1">
          <a:spLocks noChangeArrowheads="1"/>
        </xdr:cNvSpPr>
      </xdr:nvSpPr>
      <xdr:spPr>
        <a:xfrm>
          <a:off x="3143250" y="5989320"/>
          <a:ext cx="2000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6" name="Text Box 28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8" name="Text Box 30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当する以外のもの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id="{00000000-0008-0000-0200-000020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81" name="Text Box 33">
          <a:extLst>
            <a:ext uri="{FF2B5EF4-FFF2-40B4-BE49-F238E27FC236}">
              <a16:creationId xmlns:a16="http://schemas.microsoft.com/office/drawing/2014/main" id="{00000000-0008-0000-0200-000021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82" name="Text Box 34">
          <a:extLst>
            <a:ext uri="{FF2B5EF4-FFF2-40B4-BE49-F238E27FC236}">
              <a16:creationId xmlns:a16="http://schemas.microsoft.com/office/drawing/2014/main" id="{00000000-0008-0000-0200-000022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2</xdr:col>
      <xdr:colOff>190500</xdr:colOff>
      <xdr:row>23</xdr:row>
      <xdr:rowOff>0</xdr:rowOff>
    </xdr:from>
    <xdr:to>
      <xdr:col>4</xdr:col>
      <xdr:colOff>361950</xdr:colOff>
      <xdr:row>23</xdr:row>
      <xdr:rowOff>0</xdr:rowOff>
    </xdr:to>
    <xdr:sp macro="" textlink="">
      <xdr:nvSpPr>
        <xdr:cNvPr id="2083" name="Text Box 35">
          <a:extLst>
            <a:ext uri="{FF2B5EF4-FFF2-40B4-BE49-F238E27FC236}">
              <a16:creationId xmlns:a16="http://schemas.microsoft.com/office/drawing/2014/main" id="{00000000-0008-0000-0200-000023080000}"/>
            </a:ext>
          </a:extLst>
        </xdr:cNvPr>
        <xdr:cNvSpPr txBox="1">
          <a:spLocks noChangeArrowheads="1"/>
        </xdr:cNvSpPr>
      </xdr:nvSpPr>
      <xdr:spPr>
        <a:xfrm>
          <a:off x="1143000" y="5989320"/>
          <a:ext cx="1600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8</xdr:col>
      <xdr:colOff>104775</xdr:colOff>
      <xdr:row>23</xdr:row>
      <xdr:rowOff>0</xdr:rowOff>
    </xdr:from>
    <xdr:to>
      <xdr:col>10</xdr:col>
      <xdr:colOff>714375</xdr:colOff>
      <xdr:row>23</xdr:row>
      <xdr:rowOff>0</xdr:rowOff>
    </xdr:to>
    <xdr:sp macro="" textlink="">
      <xdr:nvSpPr>
        <xdr:cNvPr id="2084" name="Rectangle 36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SpPr>
          <a:spLocks noChangeArrowheads="1"/>
        </xdr:cNvSpPr>
      </xdr:nvSpPr>
      <xdr:spPr>
        <a:xfrm>
          <a:off x="5343525" y="5989320"/>
          <a:ext cx="2038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13</xdr:col>
      <xdr:colOff>38100</xdr:colOff>
      <xdr:row>23</xdr:row>
      <xdr:rowOff>0</xdr:rowOff>
    </xdr:from>
    <xdr:to>
      <xdr:col>14</xdr:col>
      <xdr:colOff>590550</xdr:colOff>
      <xdr:row>23</xdr:row>
      <xdr:rowOff>0</xdr:rowOff>
    </xdr:to>
    <xdr:sp macro="" textlink="">
      <xdr:nvSpPr>
        <xdr:cNvPr id="2085" name="Text Box 37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SpPr txBox="1">
          <a:spLocks noChangeArrowheads="1"/>
        </xdr:cNvSpPr>
      </xdr:nvSpPr>
      <xdr:spPr>
        <a:xfrm>
          <a:off x="8401050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15</xdr:col>
      <xdr:colOff>95250</xdr:colOff>
      <xdr:row>23</xdr:row>
      <xdr:rowOff>0</xdr:rowOff>
    </xdr:from>
    <xdr:to>
      <xdr:col>17</xdr:col>
      <xdr:colOff>371475</xdr:colOff>
      <xdr:row>23</xdr:row>
      <xdr:rowOff>0</xdr:rowOff>
    </xdr:to>
    <xdr:sp macro="" textlink="">
      <xdr:nvSpPr>
        <xdr:cNvPr id="2086" name="Text Box 38">
          <a:extLst>
            <a:ext uri="{FF2B5EF4-FFF2-40B4-BE49-F238E27FC236}">
              <a16:creationId xmlns:a16="http://schemas.microsoft.com/office/drawing/2014/main" id="{00000000-0008-0000-0200-000026080000}"/>
            </a:ext>
          </a:extLst>
        </xdr:cNvPr>
        <xdr:cNvSpPr txBox="1">
          <a:spLocks noChangeArrowheads="1"/>
        </xdr:cNvSpPr>
      </xdr:nvSpPr>
      <xdr:spPr>
        <a:xfrm>
          <a:off x="9705975" y="5989320"/>
          <a:ext cx="146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20</xdr:col>
      <xdr:colOff>67310</xdr:colOff>
      <xdr:row>23</xdr:row>
      <xdr:rowOff>0</xdr:rowOff>
    </xdr:from>
    <xdr:to>
      <xdr:col>20</xdr:col>
      <xdr:colOff>819150</xdr:colOff>
      <xdr:row>23</xdr:row>
      <xdr:rowOff>0</xdr:rowOff>
    </xdr:to>
    <xdr:sp macro="" textlink="">
      <xdr:nvSpPr>
        <xdr:cNvPr id="2087" name="Text Box 39">
          <a:extLst>
            <a:ext uri="{FF2B5EF4-FFF2-40B4-BE49-F238E27FC236}">
              <a16:creationId xmlns:a16="http://schemas.microsoft.com/office/drawing/2014/main" id="{00000000-0008-0000-0200-000027080000}"/>
            </a:ext>
          </a:extLst>
        </xdr:cNvPr>
        <xdr:cNvSpPr txBox="1">
          <a:spLocks noChangeArrowheads="1"/>
        </xdr:cNvSpPr>
      </xdr:nvSpPr>
      <xdr:spPr>
        <a:xfrm>
          <a:off x="12821285" y="5989320"/>
          <a:ext cx="7518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21</xdr:col>
      <xdr:colOff>38100</xdr:colOff>
      <xdr:row>23</xdr:row>
      <xdr:rowOff>0</xdr:rowOff>
    </xdr:from>
    <xdr:to>
      <xdr:col>22</xdr:col>
      <xdr:colOff>638810</xdr:colOff>
      <xdr:row>23</xdr:row>
      <xdr:rowOff>0</xdr:rowOff>
    </xdr:to>
    <xdr:sp macro="" textlink="">
      <xdr:nvSpPr>
        <xdr:cNvPr id="2088" name="Text Box 40">
          <a:extLst>
            <a:ext uri="{FF2B5EF4-FFF2-40B4-BE49-F238E27FC236}">
              <a16:creationId xmlns:a16="http://schemas.microsoft.com/office/drawing/2014/main" id="{00000000-0008-0000-0200-000028080000}"/>
            </a:ext>
          </a:extLst>
        </xdr:cNvPr>
        <xdr:cNvSpPr txBox="1">
          <a:spLocks noChangeArrowheads="1"/>
        </xdr:cNvSpPr>
      </xdr:nvSpPr>
      <xdr:spPr>
        <a:xfrm>
          <a:off x="13744575" y="5989320"/>
          <a:ext cx="110553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23</xdr:col>
      <xdr:colOff>66675</xdr:colOff>
      <xdr:row>23</xdr:row>
      <xdr:rowOff>0</xdr:rowOff>
    </xdr:from>
    <xdr:to>
      <xdr:col>24</xdr:col>
      <xdr:colOff>619125</xdr:colOff>
      <xdr:row>23</xdr:row>
      <xdr:rowOff>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 txBox="1">
          <a:spLocks noChangeArrowheads="1"/>
        </xdr:cNvSpPr>
      </xdr:nvSpPr>
      <xdr:spPr>
        <a:xfrm>
          <a:off x="15135225" y="5989320"/>
          <a:ext cx="1028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25</xdr:col>
      <xdr:colOff>38100</xdr:colOff>
      <xdr:row>23</xdr:row>
      <xdr:rowOff>0</xdr:rowOff>
    </xdr:from>
    <xdr:to>
      <xdr:col>26</xdr:col>
      <xdr:colOff>638810</xdr:colOff>
      <xdr:row>23</xdr:row>
      <xdr:rowOff>0</xdr:rowOff>
    </xdr:to>
    <xdr:sp macro="" textlink="">
      <xdr:nvSpPr>
        <xdr:cNvPr id="2090" name="Text Box 42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SpPr txBox="1">
          <a:spLocks noChangeArrowheads="1"/>
        </xdr:cNvSpPr>
      </xdr:nvSpPr>
      <xdr:spPr>
        <a:xfrm>
          <a:off x="16440150" y="5989320"/>
          <a:ext cx="10769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27</xdr:col>
      <xdr:colOff>95250</xdr:colOff>
      <xdr:row>23</xdr:row>
      <xdr:rowOff>0</xdr:rowOff>
    </xdr:from>
    <xdr:to>
      <xdr:col>28</xdr:col>
      <xdr:colOff>619125</xdr:colOff>
      <xdr:row>23</xdr:row>
      <xdr:rowOff>0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id="{00000000-0008-0000-0200-00002B080000}"/>
            </a:ext>
          </a:extLst>
        </xdr:cNvPr>
        <xdr:cNvSpPr txBox="1">
          <a:spLocks noChangeArrowheads="1"/>
        </xdr:cNvSpPr>
      </xdr:nvSpPr>
      <xdr:spPr>
        <a:xfrm>
          <a:off x="17830800" y="5989320"/>
          <a:ext cx="100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29</xdr:col>
      <xdr:colOff>104775</xdr:colOff>
      <xdr:row>23</xdr:row>
      <xdr:rowOff>0</xdr:rowOff>
    </xdr:from>
    <xdr:to>
      <xdr:col>30</xdr:col>
      <xdr:colOff>600075</xdr:colOff>
      <xdr:row>23</xdr:row>
      <xdr:rowOff>0</xdr:rowOff>
    </xdr:to>
    <xdr:sp macro="" textlink="">
      <xdr:nvSpPr>
        <xdr:cNvPr id="2092" name="Text Box 44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 txBox="1">
          <a:spLocks noChangeArrowheads="1"/>
        </xdr:cNvSpPr>
      </xdr:nvSpPr>
      <xdr:spPr>
        <a:xfrm>
          <a:off x="19173825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5</xdr:col>
      <xdr:colOff>47625</xdr:colOff>
      <xdr:row>23</xdr:row>
      <xdr:rowOff>0</xdr:rowOff>
    </xdr:from>
    <xdr:to>
      <xdr:col>7</xdr:col>
      <xdr:colOff>619125</xdr:colOff>
      <xdr:row>23</xdr:row>
      <xdr:rowOff>0</xdr:rowOff>
    </xdr:to>
    <xdr:sp macro="" textlink="">
      <xdr:nvSpPr>
        <xdr:cNvPr id="2093" name="Text Box 45">
          <a:extLst>
            <a:ext uri="{FF2B5EF4-FFF2-40B4-BE49-F238E27FC236}">
              <a16:creationId xmlns:a16="http://schemas.microsoft.com/office/drawing/2014/main" id="{00000000-0008-0000-0200-00002D080000}"/>
            </a:ext>
          </a:extLst>
        </xdr:cNvPr>
        <xdr:cNvSpPr txBox="1">
          <a:spLocks noChangeArrowheads="1"/>
        </xdr:cNvSpPr>
      </xdr:nvSpPr>
      <xdr:spPr>
        <a:xfrm>
          <a:off x="3143250" y="5989320"/>
          <a:ext cx="2000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4" name="Text Box 46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5" name="Text Box 47">
          <a:extLst>
            <a:ext uri="{FF2B5EF4-FFF2-40B4-BE49-F238E27FC236}">
              <a16:creationId xmlns:a16="http://schemas.microsoft.com/office/drawing/2014/main" id="{00000000-0008-0000-0200-00002F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6" name="Text Box 48">
          <a:extLst>
            <a:ext uri="{FF2B5EF4-FFF2-40B4-BE49-F238E27FC236}">
              <a16:creationId xmlns:a16="http://schemas.microsoft.com/office/drawing/2014/main" id="{00000000-0008-0000-0200-000030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7" name="Text Box 49">
          <a:extLst>
            <a:ext uri="{FF2B5EF4-FFF2-40B4-BE49-F238E27FC236}">
              <a16:creationId xmlns:a16="http://schemas.microsoft.com/office/drawing/2014/main" id="{00000000-0008-0000-0200-000031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②に該当する以外の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8" name="Text Box 50">
          <a:extLst>
            <a:ext uri="{FF2B5EF4-FFF2-40B4-BE49-F238E27FC236}">
              <a16:creationId xmlns:a16="http://schemas.microsoft.com/office/drawing/2014/main" id="{00000000-0008-0000-0200-000032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9" name="Text Box 51">
          <a:extLst>
            <a:ext uri="{FF2B5EF4-FFF2-40B4-BE49-F238E27FC236}">
              <a16:creationId xmlns:a16="http://schemas.microsoft.com/office/drawing/2014/main" id="{00000000-0008-0000-0200-000033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00" name="Text Box 52">
          <a:extLst>
            <a:ext uri="{FF2B5EF4-FFF2-40B4-BE49-F238E27FC236}">
              <a16:creationId xmlns:a16="http://schemas.microsoft.com/office/drawing/2014/main" id="{00000000-0008-0000-0200-000034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2</xdr:col>
      <xdr:colOff>190500</xdr:colOff>
      <xdr:row>23</xdr:row>
      <xdr:rowOff>0</xdr:rowOff>
    </xdr:from>
    <xdr:to>
      <xdr:col>4</xdr:col>
      <xdr:colOff>361950</xdr:colOff>
      <xdr:row>23</xdr:row>
      <xdr:rowOff>0</xdr:rowOff>
    </xdr:to>
    <xdr:sp macro="" textlink="">
      <xdr:nvSpPr>
        <xdr:cNvPr id="2101" name="Text Box 53">
          <a:extLst>
            <a:ext uri="{FF2B5EF4-FFF2-40B4-BE49-F238E27FC236}">
              <a16:creationId xmlns:a16="http://schemas.microsoft.com/office/drawing/2014/main" id="{00000000-0008-0000-0200-000035080000}"/>
            </a:ext>
          </a:extLst>
        </xdr:cNvPr>
        <xdr:cNvSpPr txBox="1">
          <a:spLocks noChangeArrowheads="1"/>
        </xdr:cNvSpPr>
      </xdr:nvSpPr>
      <xdr:spPr>
        <a:xfrm>
          <a:off x="1143000" y="5989320"/>
          <a:ext cx="1600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8</xdr:col>
      <xdr:colOff>104775</xdr:colOff>
      <xdr:row>23</xdr:row>
      <xdr:rowOff>0</xdr:rowOff>
    </xdr:from>
    <xdr:to>
      <xdr:col>10</xdr:col>
      <xdr:colOff>714375</xdr:colOff>
      <xdr:row>23</xdr:row>
      <xdr:rowOff>0</xdr:rowOff>
    </xdr:to>
    <xdr:sp macro="" textlink="">
      <xdr:nvSpPr>
        <xdr:cNvPr id="2102" name="Rectangle 54">
          <a:extLst>
            <a:ext uri="{FF2B5EF4-FFF2-40B4-BE49-F238E27FC236}">
              <a16:creationId xmlns:a16="http://schemas.microsoft.com/office/drawing/2014/main" id="{00000000-0008-0000-0200-000036080000}"/>
            </a:ext>
          </a:extLst>
        </xdr:cNvPr>
        <xdr:cNvSpPr>
          <a:spLocks noChangeArrowheads="1"/>
        </xdr:cNvSpPr>
      </xdr:nvSpPr>
      <xdr:spPr>
        <a:xfrm>
          <a:off x="5343525" y="5989320"/>
          <a:ext cx="2038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13</xdr:col>
      <xdr:colOff>38100</xdr:colOff>
      <xdr:row>23</xdr:row>
      <xdr:rowOff>0</xdr:rowOff>
    </xdr:from>
    <xdr:to>
      <xdr:col>14</xdr:col>
      <xdr:colOff>590550</xdr:colOff>
      <xdr:row>23</xdr:row>
      <xdr:rowOff>0</xdr:rowOff>
    </xdr:to>
    <xdr:sp macro="" textlink="">
      <xdr:nvSpPr>
        <xdr:cNvPr id="2103" name="Text Box 55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SpPr txBox="1">
          <a:spLocks noChangeArrowheads="1"/>
        </xdr:cNvSpPr>
      </xdr:nvSpPr>
      <xdr:spPr>
        <a:xfrm>
          <a:off x="8401050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15</xdr:col>
      <xdr:colOff>95250</xdr:colOff>
      <xdr:row>23</xdr:row>
      <xdr:rowOff>0</xdr:rowOff>
    </xdr:from>
    <xdr:to>
      <xdr:col>17</xdr:col>
      <xdr:colOff>371475</xdr:colOff>
      <xdr:row>23</xdr:row>
      <xdr:rowOff>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id="{00000000-0008-0000-0200-000038080000}"/>
            </a:ext>
          </a:extLst>
        </xdr:cNvPr>
        <xdr:cNvSpPr txBox="1">
          <a:spLocks noChangeArrowheads="1"/>
        </xdr:cNvSpPr>
      </xdr:nvSpPr>
      <xdr:spPr>
        <a:xfrm>
          <a:off x="9705975" y="5989320"/>
          <a:ext cx="146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20</xdr:col>
      <xdr:colOff>67310</xdr:colOff>
      <xdr:row>23</xdr:row>
      <xdr:rowOff>0</xdr:rowOff>
    </xdr:from>
    <xdr:to>
      <xdr:col>20</xdr:col>
      <xdr:colOff>819150</xdr:colOff>
      <xdr:row>23</xdr:row>
      <xdr:rowOff>0</xdr:rowOff>
    </xdr:to>
    <xdr:sp macro="" textlink="">
      <xdr:nvSpPr>
        <xdr:cNvPr id="2105" name="Text Box 57">
          <a:extLst>
            <a:ext uri="{FF2B5EF4-FFF2-40B4-BE49-F238E27FC236}">
              <a16:creationId xmlns:a16="http://schemas.microsoft.com/office/drawing/2014/main" id="{00000000-0008-0000-0200-000039080000}"/>
            </a:ext>
          </a:extLst>
        </xdr:cNvPr>
        <xdr:cNvSpPr txBox="1">
          <a:spLocks noChangeArrowheads="1"/>
        </xdr:cNvSpPr>
      </xdr:nvSpPr>
      <xdr:spPr>
        <a:xfrm>
          <a:off x="12821285" y="5989320"/>
          <a:ext cx="7518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21</xdr:col>
      <xdr:colOff>142875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2106" name="Text Box 58">
          <a:extLst>
            <a:ext uri="{FF2B5EF4-FFF2-40B4-BE49-F238E27FC236}">
              <a16:creationId xmlns:a16="http://schemas.microsoft.com/office/drawing/2014/main" id="{00000000-0008-0000-0200-00003A080000}"/>
            </a:ext>
          </a:extLst>
        </xdr:cNvPr>
        <xdr:cNvSpPr txBox="1">
          <a:spLocks noChangeArrowheads="1"/>
        </xdr:cNvSpPr>
      </xdr:nvSpPr>
      <xdr:spPr>
        <a:xfrm>
          <a:off x="13849350" y="5989320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23</xdr:col>
      <xdr:colOff>66675</xdr:colOff>
      <xdr:row>23</xdr:row>
      <xdr:rowOff>0</xdr:rowOff>
    </xdr:from>
    <xdr:to>
      <xdr:col>24</xdr:col>
      <xdr:colOff>619125</xdr:colOff>
      <xdr:row>23</xdr:row>
      <xdr:rowOff>0</xdr:rowOff>
    </xdr:to>
    <xdr:sp macro="" textlink="">
      <xdr:nvSpPr>
        <xdr:cNvPr id="2107" name="Text Box 59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SpPr txBox="1">
          <a:spLocks noChangeArrowheads="1"/>
        </xdr:cNvSpPr>
      </xdr:nvSpPr>
      <xdr:spPr>
        <a:xfrm>
          <a:off x="15135225" y="5989320"/>
          <a:ext cx="1028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25</xdr:col>
      <xdr:colOff>66675</xdr:colOff>
      <xdr:row>23</xdr:row>
      <xdr:rowOff>0</xdr:rowOff>
    </xdr:from>
    <xdr:to>
      <xdr:col>26</xdr:col>
      <xdr:colOff>666750</xdr:colOff>
      <xdr:row>23</xdr:row>
      <xdr:rowOff>0</xdr:rowOff>
    </xdr:to>
    <xdr:sp macro="" textlink="">
      <xdr:nvSpPr>
        <xdr:cNvPr id="2108" name="Text Box 60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SpPr txBox="1">
          <a:spLocks noChangeArrowheads="1"/>
        </xdr:cNvSpPr>
      </xdr:nvSpPr>
      <xdr:spPr>
        <a:xfrm>
          <a:off x="16468725" y="5989320"/>
          <a:ext cx="1076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27</xdr:col>
      <xdr:colOff>95250</xdr:colOff>
      <xdr:row>23</xdr:row>
      <xdr:rowOff>0</xdr:rowOff>
    </xdr:from>
    <xdr:to>
      <xdr:col>28</xdr:col>
      <xdr:colOff>619125</xdr:colOff>
      <xdr:row>23</xdr:row>
      <xdr:rowOff>0</xdr:rowOff>
    </xdr:to>
    <xdr:sp macro="" textlink="">
      <xdr:nvSpPr>
        <xdr:cNvPr id="2109" name="Text Box 61">
          <a:extLst>
            <a:ext uri="{FF2B5EF4-FFF2-40B4-BE49-F238E27FC236}">
              <a16:creationId xmlns:a16="http://schemas.microsoft.com/office/drawing/2014/main" id="{00000000-0008-0000-0200-00003D080000}"/>
            </a:ext>
          </a:extLst>
        </xdr:cNvPr>
        <xdr:cNvSpPr txBox="1">
          <a:spLocks noChangeArrowheads="1"/>
        </xdr:cNvSpPr>
      </xdr:nvSpPr>
      <xdr:spPr>
        <a:xfrm>
          <a:off x="17830800" y="5989320"/>
          <a:ext cx="100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29</xdr:col>
      <xdr:colOff>104775</xdr:colOff>
      <xdr:row>23</xdr:row>
      <xdr:rowOff>0</xdr:rowOff>
    </xdr:from>
    <xdr:to>
      <xdr:col>30</xdr:col>
      <xdr:colOff>600075</xdr:colOff>
      <xdr:row>23</xdr:row>
      <xdr:rowOff>0</xdr:rowOff>
    </xdr:to>
    <xdr:sp macro="" textlink="">
      <xdr:nvSpPr>
        <xdr:cNvPr id="2110" name="Text Box 62">
          <a:extLst>
            <a:ext uri="{FF2B5EF4-FFF2-40B4-BE49-F238E27FC236}">
              <a16:creationId xmlns:a16="http://schemas.microsoft.com/office/drawing/2014/main" id="{00000000-0008-0000-0200-00003E080000}"/>
            </a:ext>
          </a:extLst>
        </xdr:cNvPr>
        <xdr:cNvSpPr txBox="1">
          <a:spLocks noChangeArrowheads="1"/>
        </xdr:cNvSpPr>
      </xdr:nvSpPr>
      <xdr:spPr>
        <a:xfrm>
          <a:off x="19173825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1" name="Line 63">
          <a:extLst>
            <a:ext uri="{FF2B5EF4-FFF2-40B4-BE49-F238E27FC236}">
              <a16:creationId xmlns:a16="http://schemas.microsoft.com/office/drawing/2014/main" id="{00000000-0008-0000-0200-00003F080000}"/>
            </a:ext>
          </a:extLst>
        </xdr:cNvPr>
        <xdr:cNvSpPr>
          <a:spLocks noChangeShapeType="1"/>
        </xdr:cNvSpPr>
      </xdr:nvSpPr>
      <xdr:spPr>
        <a:xfrm>
          <a:off x="0" y="5989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4" name="Line 66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SpPr>
          <a:spLocks noChangeShapeType="1"/>
        </xdr:cNvSpPr>
      </xdr:nvSpPr>
      <xdr:spPr>
        <a:xfrm>
          <a:off x="0" y="5989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6" name="Text Box 68">
          <a:extLst>
            <a:ext uri="{FF2B5EF4-FFF2-40B4-BE49-F238E27FC236}">
              <a16:creationId xmlns:a16="http://schemas.microsoft.com/office/drawing/2014/main" id="{00000000-0008-0000-0200-000044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7" name="Text Box 69">
          <a:extLst>
            <a:ext uri="{FF2B5EF4-FFF2-40B4-BE49-F238E27FC236}">
              <a16:creationId xmlns:a16="http://schemas.microsoft.com/office/drawing/2014/main" id="{00000000-0008-0000-0200-000045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8" name="Text Box 70">
          <a:extLst>
            <a:ext uri="{FF2B5EF4-FFF2-40B4-BE49-F238E27FC236}">
              <a16:creationId xmlns:a16="http://schemas.microsoft.com/office/drawing/2014/main" id="{00000000-0008-0000-0200-000046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zoomScaleSheetLayoutView="100" workbookViewId="0">
      <selection activeCell="T20" sqref="T20"/>
    </sheetView>
  </sheetViews>
  <sheetFormatPr defaultRowHeight="13.5" x14ac:dyDescent="0.15"/>
  <cols>
    <col min="1" max="1" width="6.125" style="1" customWidth="1"/>
    <col min="2" max="2" width="9.375" style="1" customWidth="1"/>
    <col min="3" max="3" width="3.125" style="2" customWidth="1"/>
    <col min="4" max="11" width="13.125" style="2" customWidth="1"/>
    <col min="12" max="15" width="13.125" style="1" customWidth="1"/>
    <col min="16" max="16" width="3.125" style="2" customWidth="1"/>
    <col min="17" max="17" width="9" style="1" customWidth="1"/>
    <col min="18" max="16384" width="9" style="1"/>
  </cols>
  <sheetData>
    <row r="1" spans="1:17" ht="19.5" customHeight="1" x14ac:dyDescent="0.15">
      <c r="A1" s="6" t="s">
        <v>115</v>
      </c>
    </row>
    <row r="3" spans="1:17" ht="19.5" customHeight="1" x14ac:dyDescent="0.15">
      <c r="A3" s="7" t="s">
        <v>28</v>
      </c>
      <c r="C3" s="20"/>
      <c r="D3" s="20"/>
      <c r="E3" s="20"/>
      <c r="F3" s="20"/>
      <c r="G3" s="20"/>
      <c r="H3" s="20"/>
      <c r="I3" s="20"/>
      <c r="J3" s="145"/>
      <c r="K3" s="145"/>
      <c r="L3" s="38"/>
      <c r="M3" s="38"/>
      <c r="N3" s="38"/>
      <c r="O3" s="38"/>
      <c r="P3" s="20"/>
    </row>
    <row r="4" spans="1:17" s="3" customFormat="1" ht="9.9499999999999993" customHeight="1" x14ac:dyDescent="0.15">
      <c r="A4" s="151"/>
      <c r="B4" s="152"/>
      <c r="C4" s="157" t="s">
        <v>51</v>
      </c>
      <c r="D4" s="158" t="s">
        <v>110</v>
      </c>
      <c r="E4" s="159"/>
      <c r="F4" s="158" t="s">
        <v>111</v>
      </c>
      <c r="G4" s="159"/>
      <c r="H4" s="158" t="s">
        <v>112</v>
      </c>
      <c r="I4" s="159"/>
      <c r="J4" s="158" t="s">
        <v>114</v>
      </c>
      <c r="K4" s="164"/>
      <c r="L4" s="166" t="s">
        <v>116</v>
      </c>
      <c r="M4" s="166"/>
      <c r="N4" s="166"/>
      <c r="O4" s="167"/>
      <c r="P4" s="157" t="s">
        <v>51</v>
      </c>
    </row>
    <row r="5" spans="1:17" s="3" customFormat="1" ht="9.9499999999999993" customHeight="1" x14ac:dyDescent="0.15">
      <c r="A5" s="153"/>
      <c r="B5" s="154"/>
      <c r="C5" s="157"/>
      <c r="D5" s="160"/>
      <c r="E5" s="161"/>
      <c r="F5" s="160"/>
      <c r="G5" s="161"/>
      <c r="H5" s="160"/>
      <c r="I5" s="161"/>
      <c r="J5" s="160"/>
      <c r="K5" s="165"/>
      <c r="L5" s="168"/>
      <c r="M5" s="168"/>
      <c r="N5" s="168"/>
      <c r="O5" s="169"/>
      <c r="P5" s="157"/>
    </row>
    <row r="6" spans="1:17" s="3" customFormat="1" ht="9.9499999999999993" customHeight="1" x14ac:dyDescent="0.15">
      <c r="A6" s="153"/>
      <c r="B6" s="154"/>
      <c r="C6" s="157"/>
      <c r="D6" s="170" t="s">
        <v>96</v>
      </c>
      <c r="E6" s="172" t="s">
        <v>95</v>
      </c>
      <c r="F6" s="170" t="s">
        <v>96</v>
      </c>
      <c r="G6" s="172" t="s">
        <v>95</v>
      </c>
      <c r="H6" s="170" t="s">
        <v>96</v>
      </c>
      <c r="I6" s="172" t="s">
        <v>95</v>
      </c>
      <c r="J6" s="174" t="s">
        <v>96</v>
      </c>
      <c r="K6" s="176" t="s">
        <v>95</v>
      </c>
      <c r="L6" s="167" t="s">
        <v>96</v>
      </c>
      <c r="M6" s="178" t="s">
        <v>31</v>
      </c>
      <c r="N6" s="172" t="s">
        <v>95</v>
      </c>
      <c r="O6" s="172" t="s">
        <v>31</v>
      </c>
      <c r="P6" s="157"/>
    </row>
    <row r="7" spans="1:17" s="3" customFormat="1" ht="9.9499999999999993" customHeight="1" x14ac:dyDescent="0.15">
      <c r="A7" s="155"/>
      <c r="B7" s="156"/>
      <c r="C7" s="157"/>
      <c r="D7" s="171"/>
      <c r="E7" s="173"/>
      <c r="F7" s="171"/>
      <c r="G7" s="173"/>
      <c r="H7" s="171"/>
      <c r="I7" s="173"/>
      <c r="J7" s="175"/>
      <c r="K7" s="177"/>
      <c r="L7" s="169"/>
      <c r="M7" s="179"/>
      <c r="N7" s="173"/>
      <c r="O7" s="173"/>
      <c r="P7" s="157"/>
    </row>
    <row r="8" spans="1:17" s="4" customFormat="1" ht="12" customHeight="1" x14ac:dyDescent="0.15">
      <c r="A8" s="163" t="s">
        <v>99</v>
      </c>
      <c r="B8" s="14"/>
      <c r="C8" s="21"/>
      <c r="D8" s="27"/>
      <c r="E8" s="27" t="s">
        <v>6</v>
      </c>
      <c r="F8" s="27"/>
      <c r="G8" s="27" t="s">
        <v>6</v>
      </c>
      <c r="H8" s="27"/>
      <c r="I8" s="27" t="s">
        <v>6</v>
      </c>
      <c r="J8" s="146"/>
      <c r="K8" s="43" t="s">
        <v>6</v>
      </c>
      <c r="L8" s="141" t="s">
        <v>11</v>
      </c>
      <c r="M8" s="27" t="s">
        <v>97</v>
      </c>
      <c r="N8" s="27" t="s">
        <v>6</v>
      </c>
      <c r="O8" s="27" t="s">
        <v>97</v>
      </c>
      <c r="P8" s="21"/>
    </row>
    <row r="9" spans="1:17" ht="20.100000000000001" customHeight="1" x14ac:dyDescent="0.15">
      <c r="A9" s="162"/>
      <c r="B9" s="15" t="s">
        <v>43</v>
      </c>
      <c r="C9" s="22">
        <v>1</v>
      </c>
      <c r="D9" s="28">
        <v>2042</v>
      </c>
      <c r="E9" s="28">
        <v>117676100</v>
      </c>
      <c r="F9" s="28">
        <v>1985</v>
      </c>
      <c r="G9" s="28">
        <v>106842600</v>
      </c>
      <c r="H9" s="28">
        <v>1987</v>
      </c>
      <c r="I9" s="28">
        <v>102278900</v>
      </c>
      <c r="J9" s="138">
        <v>2021</v>
      </c>
      <c r="K9" s="44">
        <v>106348400</v>
      </c>
      <c r="L9" s="142">
        <v>1985</v>
      </c>
      <c r="M9" s="50">
        <f>L9/J9*100</f>
        <v>98.218703612073227</v>
      </c>
      <c r="N9" s="28">
        <v>97484000</v>
      </c>
      <c r="O9" s="55">
        <f>N9/K9*100</f>
        <v>91.664754711871538</v>
      </c>
      <c r="P9" s="22">
        <v>1</v>
      </c>
    </row>
    <row r="10" spans="1:17" ht="6.95" customHeight="1" x14ac:dyDescent="0.15">
      <c r="A10" s="162"/>
      <c r="B10" s="15"/>
      <c r="C10" s="22"/>
      <c r="D10" s="29"/>
      <c r="E10" s="33"/>
      <c r="F10" s="29"/>
      <c r="G10" s="33"/>
      <c r="H10" s="29"/>
      <c r="I10" s="33"/>
      <c r="J10" s="139"/>
      <c r="K10" s="45"/>
      <c r="L10" s="143"/>
      <c r="M10" s="51"/>
      <c r="N10" s="33"/>
      <c r="O10" s="56"/>
      <c r="P10" s="22"/>
    </row>
    <row r="11" spans="1:17" ht="21.75" customHeight="1" x14ac:dyDescent="0.15">
      <c r="A11" s="162"/>
      <c r="B11" s="16" t="s">
        <v>67</v>
      </c>
      <c r="C11" s="22">
        <v>2</v>
      </c>
      <c r="D11" s="28">
        <v>4391</v>
      </c>
      <c r="E11" s="34">
        <v>328533200</v>
      </c>
      <c r="F11" s="28">
        <v>3990</v>
      </c>
      <c r="G11" s="34">
        <v>277817900</v>
      </c>
      <c r="H11" s="28">
        <v>4183</v>
      </c>
      <c r="I11" s="34">
        <v>286177600</v>
      </c>
      <c r="J11" s="138">
        <v>4293</v>
      </c>
      <c r="K11" s="46">
        <v>305090900</v>
      </c>
      <c r="L11" s="142">
        <v>4024</v>
      </c>
      <c r="M11" s="50">
        <f>L11/J11*100</f>
        <v>93.733985557884921</v>
      </c>
      <c r="N11" s="34">
        <v>282660200</v>
      </c>
      <c r="O11" s="55">
        <f>N11/K11*100</f>
        <v>92.647863308935143</v>
      </c>
      <c r="P11" s="22">
        <v>2</v>
      </c>
      <c r="Q11" s="58"/>
    </row>
    <row r="12" spans="1:17" ht="6.95" customHeight="1" x14ac:dyDescent="0.15">
      <c r="A12" s="162"/>
      <c r="B12" s="15"/>
      <c r="C12" s="22"/>
      <c r="D12" s="29"/>
      <c r="E12" s="33"/>
      <c r="F12" s="29"/>
      <c r="G12" s="33"/>
      <c r="H12" s="29"/>
      <c r="I12" s="33"/>
      <c r="J12" s="139"/>
      <c r="K12" s="45"/>
      <c r="L12" s="143"/>
      <c r="M12" s="51"/>
      <c r="N12" s="33"/>
      <c r="O12" s="56"/>
      <c r="P12" s="22"/>
      <c r="Q12" s="58"/>
    </row>
    <row r="13" spans="1:17" ht="20.100000000000001" customHeight="1" x14ac:dyDescent="0.15">
      <c r="A13" s="162"/>
      <c r="B13" s="15" t="s">
        <v>48</v>
      </c>
      <c r="C13" s="22">
        <v>3</v>
      </c>
      <c r="D13" s="28">
        <v>969</v>
      </c>
      <c r="E13" s="34">
        <v>14265700</v>
      </c>
      <c r="F13" s="28">
        <v>982</v>
      </c>
      <c r="G13" s="34">
        <v>14453140</v>
      </c>
      <c r="H13" s="28">
        <v>1011</v>
      </c>
      <c r="I13" s="34">
        <v>14437500</v>
      </c>
      <c r="J13" s="138">
        <v>931</v>
      </c>
      <c r="K13" s="46">
        <v>16779610</v>
      </c>
      <c r="L13" s="142">
        <v>1124</v>
      </c>
      <c r="M13" s="50">
        <f>L13/J13*100</f>
        <v>120.73039742212674</v>
      </c>
      <c r="N13" s="34">
        <v>20263000</v>
      </c>
      <c r="O13" s="55">
        <f>N13/K13*100</f>
        <v>120.75966008745138</v>
      </c>
      <c r="P13" s="22">
        <v>3</v>
      </c>
      <c r="Q13" s="58"/>
    </row>
    <row r="14" spans="1:17" ht="6.95" customHeight="1" x14ac:dyDescent="0.15">
      <c r="A14" s="162"/>
      <c r="B14" s="15"/>
      <c r="C14" s="22"/>
      <c r="D14" s="29"/>
      <c r="E14" s="33"/>
      <c r="F14" s="29"/>
      <c r="G14" s="33"/>
      <c r="H14" s="29"/>
      <c r="I14" s="33"/>
      <c r="J14" s="139"/>
      <c r="K14" s="45"/>
      <c r="L14" s="143"/>
      <c r="M14" s="51"/>
      <c r="N14" s="33"/>
      <c r="O14" s="56"/>
      <c r="P14" s="22"/>
      <c r="Q14" s="58"/>
    </row>
    <row r="15" spans="1:17" ht="20.100000000000001" customHeight="1" x14ac:dyDescent="0.15">
      <c r="A15" s="162"/>
      <c r="B15" s="15" t="s">
        <v>24</v>
      </c>
      <c r="C15" s="22">
        <v>4</v>
      </c>
      <c r="D15" s="28">
        <v>263</v>
      </c>
      <c r="E15" s="34">
        <v>4404200</v>
      </c>
      <c r="F15" s="28">
        <v>209</v>
      </c>
      <c r="G15" s="34">
        <v>3066200</v>
      </c>
      <c r="H15" s="28">
        <v>251</v>
      </c>
      <c r="I15" s="34">
        <v>4123500</v>
      </c>
      <c r="J15" s="138">
        <v>266</v>
      </c>
      <c r="K15" s="46">
        <v>4533900</v>
      </c>
      <c r="L15" s="142">
        <v>290</v>
      </c>
      <c r="M15" s="50">
        <f>L15/J15*100</f>
        <v>109.02255639097744</v>
      </c>
      <c r="N15" s="34">
        <v>3779600</v>
      </c>
      <c r="O15" s="55">
        <f>N15/K15*100</f>
        <v>83.363109023136815</v>
      </c>
      <c r="P15" s="22">
        <v>4</v>
      </c>
    </row>
    <row r="16" spans="1:17" s="5" customFormat="1" ht="6.95" customHeight="1" x14ac:dyDescent="0.15">
      <c r="A16" s="162"/>
      <c r="B16" s="15"/>
      <c r="C16" s="22"/>
      <c r="D16" s="29"/>
      <c r="E16" s="33"/>
      <c r="F16" s="29"/>
      <c r="G16" s="33"/>
      <c r="H16" s="29"/>
      <c r="I16" s="33"/>
      <c r="J16" s="139"/>
      <c r="K16" s="45"/>
      <c r="L16" s="143"/>
      <c r="M16" s="51"/>
      <c r="N16" s="33"/>
      <c r="O16" s="56"/>
      <c r="P16" s="22"/>
    </row>
    <row r="17" spans="1:16" s="5" customFormat="1" ht="20.100000000000001" customHeight="1" x14ac:dyDescent="0.15">
      <c r="A17" s="162"/>
      <c r="B17" s="15" t="s">
        <v>14</v>
      </c>
      <c r="C17" s="22">
        <v>5</v>
      </c>
      <c r="D17" s="28">
        <v>44</v>
      </c>
      <c r="E17" s="34">
        <v>1208600</v>
      </c>
      <c r="F17" s="28">
        <v>79</v>
      </c>
      <c r="G17" s="34">
        <v>1325700</v>
      </c>
      <c r="H17" s="28">
        <v>61</v>
      </c>
      <c r="I17" s="34">
        <v>1250400</v>
      </c>
      <c r="J17" s="138">
        <v>39</v>
      </c>
      <c r="K17" s="46">
        <v>497200</v>
      </c>
      <c r="L17" s="142">
        <v>57</v>
      </c>
      <c r="M17" s="50">
        <f>L17/J17*100</f>
        <v>146.15384615384613</v>
      </c>
      <c r="N17" s="34">
        <v>1846700</v>
      </c>
      <c r="O17" s="55">
        <f>N17/K17*100</f>
        <v>371.41995172968626</v>
      </c>
      <c r="P17" s="22">
        <v>5</v>
      </c>
    </row>
    <row r="18" spans="1:16" s="5" customFormat="1" ht="6.95" customHeight="1" x14ac:dyDescent="0.15">
      <c r="A18" s="162"/>
      <c r="B18" s="15"/>
      <c r="C18" s="22"/>
      <c r="D18" s="29"/>
      <c r="E18" s="33"/>
      <c r="F18" s="29"/>
      <c r="G18" s="33"/>
      <c r="H18" s="29"/>
      <c r="I18" s="33"/>
      <c r="J18" s="139"/>
      <c r="K18" s="45"/>
      <c r="L18" s="143"/>
      <c r="M18" s="51"/>
      <c r="N18" s="33"/>
      <c r="O18" s="56"/>
      <c r="P18" s="22"/>
    </row>
    <row r="19" spans="1:16" s="5" customFormat="1" ht="20.100000000000001" customHeight="1" x14ac:dyDescent="0.15">
      <c r="A19" s="162"/>
      <c r="B19" s="15" t="s">
        <v>100</v>
      </c>
      <c r="C19" s="22">
        <v>6</v>
      </c>
      <c r="D19" s="29">
        <v>7709</v>
      </c>
      <c r="E19" s="29">
        <v>466087800</v>
      </c>
      <c r="F19" s="29">
        <v>7245</v>
      </c>
      <c r="G19" s="29">
        <v>403505540</v>
      </c>
      <c r="H19" s="29">
        <v>7493</v>
      </c>
      <c r="I19" s="29">
        <v>408267900</v>
      </c>
      <c r="J19" s="139">
        <f t="shared" ref="J19:L19" si="0">SUM(J9:J18)</f>
        <v>7550</v>
      </c>
      <c r="K19" s="47">
        <f>SUM(K9:K18)</f>
        <v>433250010</v>
      </c>
      <c r="L19" s="143">
        <f t="shared" si="0"/>
        <v>7480</v>
      </c>
      <c r="M19" s="50">
        <f>L19/J19*100</f>
        <v>99.072847682119203</v>
      </c>
      <c r="N19" s="29">
        <f>SUM(N9:N18)</f>
        <v>406033500</v>
      </c>
      <c r="O19" s="55">
        <f>N19/K19*100</f>
        <v>93.718059002468351</v>
      </c>
      <c r="P19" s="22">
        <v>6</v>
      </c>
    </row>
    <row r="20" spans="1:16" s="5" customFormat="1" ht="13.5" customHeight="1" x14ac:dyDescent="0.15">
      <c r="A20" s="9"/>
      <c r="B20" s="15"/>
      <c r="C20" s="22"/>
      <c r="D20" s="29"/>
      <c r="E20" s="33"/>
      <c r="F20" s="29"/>
      <c r="G20" s="33"/>
      <c r="H20" s="29"/>
      <c r="I20" s="33"/>
      <c r="J20" s="139"/>
      <c r="K20" s="45"/>
      <c r="L20" s="143"/>
      <c r="M20" s="51"/>
      <c r="N20" s="33"/>
      <c r="O20" s="56"/>
      <c r="P20" s="22"/>
    </row>
    <row r="21" spans="1:16" s="5" customFormat="1" ht="20.100000000000001" customHeight="1" x14ac:dyDescent="0.15">
      <c r="A21" s="162" t="s">
        <v>103</v>
      </c>
      <c r="B21" s="15" t="s">
        <v>101</v>
      </c>
      <c r="C21" s="22">
        <v>7</v>
      </c>
      <c r="D21" s="29">
        <v>2400</v>
      </c>
      <c r="E21" s="35">
        <v>143625200</v>
      </c>
      <c r="F21" s="29">
        <v>2191</v>
      </c>
      <c r="G21" s="35">
        <v>135574500</v>
      </c>
      <c r="H21" s="29">
        <v>2397</v>
      </c>
      <c r="I21" s="35">
        <v>140348000</v>
      </c>
      <c r="J21" s="139">
        <v>2290</v>
      </c>
      <c r="K21" s="147">
        <v>147747800</v>
      </c>
      <c r="L21" s="143">
        <v>2274</v>
      </c>
      <c r="M21" s="50">
        <f>L21/J21*100</f>
        <v>99.301310043668124</v>
      </c>
      <c r="N21" s="35">
        <v>145233400</v>
      </c>
      <c r="O21" s="55">
        <f>N21/K21*100</f>
        <v>98.298181089667665</v>
      </c>
      <c r="P21" s="22">
        <v>7</v>
      </c>
    </row>
    <row r="22" spans="1:16" s="5" customFormat="1" ht="6.95" customHeight="1" x14ac:dyDescent="0.15">
      <c r="A22" s="153"/>
      <c r="B22" s="15"/>
      <c r="C22" s="22"/>
      <c r="D22" s="29"/>
      <c r="E22" s="33"/>
      <c r="F22" s="29"/>
      <c r="G22" s="33"/>
      <c r="H22" s="29"/>
      <c r="I22" s="33"/>
      <c r="J22" s="139"/>
      <c r="K22" s="45"/>
      <c r="L22" s="143"/>
      <c r="M22" s="51"/>
      <c r="N22" s="33"/>
      <c r="O22" s="56"/>
      <c r="P22" s="22"/>
    </row>
    <row r="23" spans="1:16" ht="20.100000000000001" customHeight="1" x14ac:dyDescent="0.15">
      <c r="A23" s="153"/>
      <c r="B23" s="15" t="s">
        <v>102</v>
      </c>
      <c r="C23" s="22">
        <v>8</v>
      </c>
      <c r="D23" s="28">
        <v>646</v>
      </c>
      <c r="E23" s="34">
        <v>484252900</v>
      </c>
      <c r="F23" s="28">
        <v>562</v>
      </c>
      <c r="G23" s="34">
        <v>322247900</v>
      </c>
      <c r="H23" s="28">
        <v>633</v>
      </c>
      <c r="I23" s="34">
        <v>357570800</v>
      </c>
      <c r="J23" s="138">
        <v>746</v>
      </c>
      <c r="K23" s="46">
        <v>468523500</v>
      </c>
      <c r="L23" s="142">
        <v>500</v>
      </c>
      <c r="M23" s="50">
        <f>L23/J23*100</f>
        <v>67.024128686327074</v>
      </c>
      <c r="N23" s="34">
        <v>241075200</v>
      </c>
      <c r="O23" s="55">
        <f>N23/K23*100</f>
        <v>51.454238688134105</v>
      </c>
      <c r="P23" s="22">
        <v>8</v>
      </c>
    </row>
    <row r="24" spans="1:16" ht="6.95" customHeight="1" x14ac:dyDescent="0.15">
      <c r="A24" s="153"/>
      <c r="B24" s="15"/>
      <c r="C24" s="22"/>
      <c r="D24" s="28"/>
      <c r="E24" s="36"/>
      <c r="F24" s="28"/>
      <c r="G24" s="36"/>
      <c r="H24" s="28"/>
      <c r="I24" s="36"/>
      <c r="J24" s="138"/>
      <c r="K24" s="148"/>
      <c r="L24" s="142"/>
      <c r="M24" s="50"/>
      <c r="N24" s="36"/>
      <c r="O24" s="55"/>
      <c r="P24" s="22"/>
    </row>
    <row r="25" spans="1:16" ht="20.100000000000001" customHeight="1" x14ac:dyDescent="0.15">
      <c r="A25" s="153"/>
      <c r="B25" s="15" t="s">
        <v>100</v>
      </c>
      <c r="C25" s="22">
        <v>9</v>
      </c>
      <c r="D25" s="28">
        <v>3046</v>
      </c>
      <c r="E25" s="28">
        <v>627878100</v>
      </c>
      <c r="F25" s="28">
        <v>2753</v>
      </c>
      <c r="G25" s="28">
        <v>457822400</v>
      </c>
      <c r="H25" s="28">
        <v>3030</v>
      </c>
      <c r="I25" s="28">
        <v>497918800</v>
      </c>
      <c r="J25" s="138">
        <f>SUM(J21:J23)</f>
        <v>3036</v>
      </c>
      <c r="K25" s="44">
        <f>SUM(K21:K23)</f>
        <v>616271300</v>
      </c>
      <c r="L25" s="142">
        <f>SUM(L21:L23)</f>
        <v>2774</v>
      </c>
      <c r="M25" s="50">
        <f>L25/J25*100</f>
        <v>91.370223978919626</v>
      </c>
      <c r="N25" s="28">
        <f>SUM(N21:N23)</f>
        <v>386308600</v>
      </c>
      <c r="O25" s="55">
        <f>N25/K25*100</f>
        <v>62.684827283048882</v>
      </c>
      <c r="P25" s="22">
        <v>9</v>
      </c>
    </row>
    <row r="26" spans="1:16" ht="6.95" customHeight="1" x14ac:dyDescent="0.15">
      <c r="A26" s="10"/>
      <c r="B26" s="15"/>
      <c r="C26" s="22"/>
      <c r="D26" s="29"/>
      <c r="E26" s="33"/>
      <c r="F26" s="29"/>
      <c r="G26" s="33"/>
      <c r="H26" s="29"/>
      <c r="I26" s="33"/>
      <c r="J26" s="139"/>
      <c r="K26" s="45"/>
      <c r="L26" s="143"/>
      <c r="M26" s="51"/>
      <c r="N26" s="33"/>
      <c r="O26" s="29"/>
      <c r="P26" s="22"/>
    </row>
    <row r="27" spans="1:16" s="5" customFormat="1" ht="20.100000000000001" customHeight="1" x14ac:dyDescent="0.15">
      <c r="A27" s="11"/>
      <c r="B27" s="17" t="s">
        <v>27</v>
      </c>
      <c r="C27" s="23">
        <v>10</v>
      </c>
      <c r="D27" s="30">
        <v>10755</v>
      </c>
      <c r="E27" s="30">
        <v>1093965900</v>
      </c>
      <c r="F27" s="30">
        <v>9998</v>
      </c>
      <c r="G27" s="30">
        <v>861327940</v>
      </c>
      <c r="H27" s="30">
        <v>10523</v>
      </c>
      <c r="I27" s="30">
        <v>906186700</v>
      </c>
      <c r="J27" s="140">
        <f t="shared" ref="J27:L27" si="1">J19+J25</f>
        <v>10586</v>
      </c>
      <c r="K27" s="48">
        <f>K19+K25</f>
        <v>1049521310</v>
      </c>
      <c r="L27" s="144">
        <f t="shared" si="1"/>
        <v>10254</v>
      </c>
      <c r="M27" s="52">
        <f>L27/J27*100</f>
        <v>96.863782354052518</v>
      </c>
      <c r="N27" s="30">
        <f>N19+N25</f>
        <v>792342100</v>
      </c>
      <c r="O27" s="52">
        <f>N27/K27*100</f>
        <v>75.49557045201874</v>
      </c>
      <c r="P27" s="23">
        <v>10</v>
      </c>
    </row>
    <row r="28" spans="1:16" ht="9.75" customHeight="1" x14ac:dyDescent="0.15">
      <c r="B28" s="18"/>
      <c r="C28" s="24"/>
      <c r="D28" s="24"/>
      <c r="E28" s="37"/>
      <c r="F28" s="40"/>
      <c r="G28" s="37"/>
      <c r="H28" s="40"/>
      <c r="I28" s="37"/>
      <c r="J28" s="40"/>
      <c r="K28" s="37"/>
      <c r="L28" s="18"/>
      <c r="M28" s="18"/>
      <c r="N28" s="37"/>
      <c r="O28" s="18"/>
      <c r="P28" s="24"/>
    </row>
    <row r="29" spans="1:16" ht="20.100000000000001" customHeight="1" x14ac:dyDescent="0.15">
      <c r="B29" s="18"/>
      <c r="C29" s="24"/>
      <c r="D29" s="24"/>
      <c r="E29" s="37"/>
      <c r="F29" s="40"/>
      <c r="G29" s="37"/>
      <c r="H29" s="40"/>
      <c r="I29" s="37"/>
      <c r="J29" s="40"/>
      <c r="K29" s="37"/>
      <c r="L29" s="18"/>
      <c r="M29" s="18"/>
      <c r="N29" s="37"/>
      <c r="O29" s="18"/>
      <c r="P29" s="24"/>
    </row>
    <row r="30" spans="1:16" ht="19.5" customHeight="1" x14ac:dyDescent="0.15">
      <c r="A30" s="7" t="s">
        <v>109</v>
      </c>
      <c r="C30" s="20"/>
      <c r="D30" s="20"/>
      <c r="E30" s="38"/>
      <c r="F30" s="41"/>
      <c r="G30" s="38"/>
      <c r="H30" s="41"/>
      <c r="I30" s="38"/>
      <c r="J30" s="41"/>
      <c r="K30" s="38"/>
      <c r="L30" s="38"/>
      <c r="M30" s="38"/>
      <c r="N30" s="38"/>
      <c r="O30" s="38"/>
      <c r="P30" s="20"/>
    </row>
    <row r="31" spans="1:16" s="3" customFormat="1" ht="9.9499999999999993" customHeight="1" x14ac:dyDescent="0.15">
      <c r="A31" s="151"/>
      <c r="B31" s="152"/>
      <c r="C31" s="157" t="s">
        <v>51</v>
      </c>
      <c r="D31" s="158" t="s">
        <v>110</v>
      </c>
      <c r="E31" s="159"/>
      <c r="F31" s="158" t="s">
        <v>111</v>
      </c>
      <c r="G31" s="159"/>
      <c r="H31" s="158" t="s">
        <v>112</v>
      </c>
      <c r="I31" s="159"/>
      <c r="J31" s="158" t="s">
        <v>114</v>
      </c>
      <c r="K31" s="164"/>
      <c r="L31" s="180" t="s">
        <v>117</v>
      </c>
      <c r="M31" s="166"/>
      <c r="N31" s="166"/>
      <c r="O31" s="167"/>
      <c r="P31" s="157" t="s">
        <v>51</v>
      </c>
    </row>
    <row r="32" spans="1:16" s="3" customFormat="1" ht="9.9499999999999993" customHeight="1" x14ac:dyDescent="0.15">
      <c r="A32" s="153"/>
      <c r="B32" s="154"/>
      <c r="C32" s="157"/>
      <c r="D32" s="160"/>
      <c r="E32" s="161"/>
      <c r="F32" s="160"/>
      <c r="G32" s="161"/>
      <c r="H32" s="160"/>
      <c r="I32" s="161"/>
      <c r="J32" s="160"/>
      <c r="K32" s="165"/>
      <c r="L32" s="181"/>
      <c r="M32" s="168"/>
      <c r="N32" s="168"/>
      <c r="O32" s="169"/>
      <c r="P32" s="157"/>
    </row>
    <row r="33" spans="1:16" s="3" customFormat="1" ht="9.9499999999999993" customHeight="1" x14ac:dyDescent="0.15">
      <c r="A33" s="153"/>
      <c r="B33" s="154"/>
      <c r="C33" s="157"/>
      <c r="D33" s="170" t="s">
        <v>96</v>
      </c>
      <c r="E33" s="172" t="s">
        <v>95</v>
      </c>
      <c r="F33" s="170" t="s">
        <v>96</v>
      </c>
      <c r="G33" s="172" t="s">
        <v>95</v>
      </c>
      <c r="H33" s="170" t="s">
        <v>96</v>
      </c>
      <c r="I33" s="172" t="s">
        <v>95</v>
      </c>
      <c r="J33" s="170" t="s">
        <v>96</v>
      </c>
      <c r="K33" s="176" t="s">
        <v>95</v>
      </c>
      <c r="L33" s="182" t="s">
        <v>96</v>
      </c>
      <c r="M33" s="178" t="s">
        <v>31</v>
      </c>
      <c r="N33" s="172" t="s">
        <v>95</v>
      </c>
      <c r="O33" s="172" t="s">
        <v>31</v>
      </c>
      <c r="P33" s="157"/>
    </row>
    <row r="34" spans="1:16" s="3" customFormat="1" ht="9.9499999999999993" customHeight="1" x14ac:dyDescent="0.15">
      <c r="A34" s="155"/>
      <c r="B34" s="156"/>
      <c r="C34" s="157"/>
      <c r="D34" s="171"/>
      <c r="E34" s="173"/>
      <c r="F34" s="171"/>
      <c r="G34" s="173"/>
      <c r="H34" s="171"/>
      <c r="I34" s="173"/>
      <c r="J34" s="171"/>
      <c r="K34" s="177"/>
      <c r="L34" s="183"/>
      <c r="M34" s="179"/>
      <c r="N34" s="173"/>
      <c r="O34" s="173"/>
      <c r="P34" s="157"/>
    </row>
    <row r="35" spans="1:16" s="4" customFormat="1" ht="12" customHeight="1" x14ac:dyDescent="0.15">
      <c r="A35" s="163" t="s">
        <v>104</v>
      </c>
      <c r="B35" s="14"/>
      <c r="C35" s="21"/>
      <c r="D35" s="42"/>
      <c r="E35" s="27" t="s">
        <v>6</v>
      </c>
      <c r="F35" s="42"/>
      <c r="G35" s="27" t="s">
        <v>6</v>
      </c>
      <c r="H35" s="42"/>
      <c r="I35" s="27" t="s">
        <v>6</v>
      </c>
      <c r="J35" s="42"/>
      <c r="K35" s="43" t="s">
        <v>6</v>
      </c>
      <c r="L35" s="49" t="s">
        <v>11</v>
      </c>
      <c r="M35" s="27" t="s">
        <v>97</v>
      </c>
      <c r="N35" s="27" t="s">
        <v>6</v>
      </c>
      <c r="O35" s="27" t="s">
        <v>97</v>
      </c>
      <c r="P35" s="21"/>
    </row>
    <row r="36" spans="1:16" ht="20.100000000000001" customHeight="1" x14ac:dyDescent="0.15">
      <c r="A36" s="162"/>
      <c r="B36" s="15" t="s">
        <v>105</v>
      </c>
      <c r="C36" s="22">
        <v>1</v>
      </c>
      <c r="D36" s="28">
        <v>1017</v>
      </c>
      <c r="E36" s="28">
        <v>94429000</v>
      </c>
      <c r="F36" s="28">
        <v>1081</v>
      </c>
      <c r="G36" s="28">
        <v>109047900</v>
      </c>
      <c r="H36" s="28">
        <v>1042</v>
      </c>
      <c r="I36" s="28">
        <v>108256300</v>
      </c>
      <c r="J36" s="28">
        <v>1106</v>
      </c>
      <c r="K36" s="44">
        <v>114321200</v>
      </c>
      <c r="L36" s="134">
        <v>1132</v>
      </c>
      <c r="M36" s="50">
        <f>L36/J36*100</f>
        <v>102.35081374321882</v>
      </c>
      <c r="N36" s="28">
        <v>119651900</v>
      </c>
      <c r="O36" s="55">
        <f>N36/K36*100</f>
        <v>104.66291466499651</v>
      </c>
      <c r="P36" s="22">
        <v>1</v>
      </c>
    </row>
    <row r="37" spans="1:16" ht="6.95" customHeight="1" x14ac:dyDescent="0.15">
      <c r="A37" s="162"/>
      <c r="B37" s="15"/>
      <c r="C37" s="22"/>
      <c r="D37" s="29"/>
      <c r="E37" s="33"/>
      <c r="F37" s="29"/>
      <c r="G37" s="33"/>
      <c r="H37" s="29"/>
      <c r="I37" s="33"/>
      <c r="J37" s="29"/>
      <c r="K37" s="45"/>
      <c r="L37" s="135"/>
      <c r="M37" s="51"/>
      <c r="N37" s="33"/>
      <c r="O37" s="56"/>
      <c r="P37" s="22"/>
    </row>
    <row r="38" spans="1:16" ht="20.100000000000001" customHeight="1" x14ac:dyDescent="0.15">
      <c r="A38" s="162"/>
      <c r="B38" s="16" t="s">
        <v>106</v>
      </c>
      <c r="C38" s="22">
        <v>2</v>
      </c>
      <c r="D38" s="28">
        <v>72</v>
      </c>
      <c r="E38" s="34">
        <v>27640000</v>
      </c>
      <c r="F38" s="28">
        <v>70</v>
      </c>
      <c r="G38" s="34">
        <v>25150900</v>
      </c>
      <c r="H38" s="28">
        <v>61</v>
      </c>
      <c r="I38" s="34">
        <v>20086600</v>
      </c>
      <c r="J38" s="28">
        <v>50</v>
      </c>
      <c r="K38" s="46">
        <v>22473400</v>
      </c>
      <c r="L38" s="134">
        <v>53</v>
      </c>
      <c r="M38" s="50">
        <f>L38/J38*100</f>
        <v>106</v>
      </c>
      <c r="N38" s="34">
        <v>14965500</v>
      </c>
      <c r="O38" s="55">
        <f>N38/K38*100</f>
        <v>66.59205994642555</v>
      </c>
      <c r="P38" s="22">
        <v>2</v>
      </c>
    </row>
    <row r="39" spans="1:16" ht="6.95" customHeight="1" x14ac:dyDescent="0.15">
      <c r="A39" s="162"/>
      <c r="B39" s="15"/>
      <c r="C39" s="22"/>
      <c r="D39" s="29"/>
      <c r="E39" s="33"/>
      <c r="F39" s="29"/>
      <c r="G39" s="33"/>
      <c r="H39" s="29"/>
      <c r="I39" s="33"/>
      <c r="J39" s="29"/>
      <c r="K39" s="45"/>
      <c r="L39" s="135"/>
      <c r="M39" s="51"/>
      <c r="N39" s="33"/>
      <c r="O39" s="56"/>
      <c r="P39" s="22"/>
    </row>
    <row r="40" spans="1:16" ht="20.100000000000001" customHeight="1" x14ac:dyDescent="0.15">
      <c r="A40" s="162"/>
      <c r="B40" s="15" t="s">
        <v>107</v>
      </c>
      <c r="C40" s="22">
        <v>3</v>
      </c>
      <c r="D40" s="28">
        <v>61</v>
      </c>
      <c r="E40" s="34">
        <v>17512400</v>
      </c>
      <c r="F40" s="28">
        <v>73</v>
      </c>
      <c r="G40" s="34">
        <v>22639200</v>
      </c>
      <c r="H40" s="28">
        <v>69</v>
      </c>
      <c r="I40" s="34">
        <v>19584400</v>
      </c>
      <c r="J40" s="28">
        <v>62</v>
      </c>
      <c r="K40" s="46">
        <v>18417200</v>
      </c>
      <c r="L40" s="134">
        <v>43</v>
      </c>
      <c r="M40" s="50">
        <f>L40/J40*100</f>
        <v>69.354838709677423</v>
      </c>
      <c r="N40" s="34">
        <v>11163200</v>
      </c>
      <c r="O40" s="55">
        <f>N40/K40*100</f>
        <v>60.612905327628518</v>
      </c>
      <c r="P40" s="22">
        <v>3</v>
      </c>
    </row>
    <row r="41" spans="1:16" ht="6.95" customHeight="1" x14ac:dyDescent="0.15">
      <c r="A41" s="162"/>
      <c r="B41" s="15"/>
      <c r="C41" s="22"/>
      <c r="D41" s="29"/>
      <c r="E41" s="33"/>
      <c r="F41" s="29"/>
      <c r="G41" s="33"/>
      <c r="H41" s="29"/>
      <c r="I41" s="33"/>
      <c r="J41" s="29"/>
      <c r="K41" s="45"/>
      <c r="L41" s="135"/>
      <c r="M41" s="51"/>
      <c r="N41" s="33"/>
      <c r="O41" s="56"/>
      <c r="P41" s="22"/>
    </row>
    <row r="42" spans="1:16" ht="20.100000000000001" customHeight="1" x14ac:dyDescent="0.15">
      <c r="A42" s="162"/>
      <c r="B42" s="15" t="s">
        <v>98</v>
      </c>
      <c r="C42" s="22">
        <v>4</v>
      </c>
      <c r="D42" s="28">
        <v>371</v>
      </c>
      <c r="E42" s="34">
        <v>100178200</v>
      </c>
      <c r="F42" s="28">
        <v>368</v>
      </c>
      <c r="G42" s="34">
        <v>95580300</v>
      </c>
      <c r="H42" s="28">
        <v>377</v>
      </c>
      <c r="I42" s="34">
        <v>107076500</v>
      </c>
      <c r="J42" s="28">
        <v>392</v>
      </c>
      <c r="K42" s="46">
        <v>132778300</v>
      </c>
      <c r="L42" s="134">
        <v>350</v>
      </c>
      <c r="M42" s="50">
        <f>L42/J42*100</f>
        <v>89.285714285714292</v>
      </c>
      <c r="N42" s="34">
        <v>103383900</v>
      </c>
      <c r="O42" s="55">
        <f>N42/K42*100</f>
        <v>77.862045228776083</v>
      </c>
      <c r="P42" s="22">
        <v>4</v>
      </c>
    </row>
    <row r="43" spans="1:16" s="5" customFormat="1" ht="6.95" customHeight="1" x14ac:dyDescent="0.15">
      <c r="A43" s="162"/>
      <c r="B43" s="15"/>
      <c r="C43" s="22"/>
      <c r="D43" s="29"/>
      <c r="E43" s="33"/>
      <c r="F43" s="29"/>
      <c r="G43" s="33"/>
      <c r="H43" s="29"/>
      <c r="I43" s="33"/>
      <c r="J43" s="29"/>
      <c r="K43" s="45"/>
      <c r="L43" s="135"/>
      <c r="M43" s="51"/>
      <c r="N43" s="33"/>
      <c r="O43" s="56"/>
      <c r="P43" s="22"/>
    </row>
    <row r="44" spans="1:16" s="5" customFormat="1" ht="20.100000000000001" customHeight="1" x14ac:dyDescent="0.15">
      <c r="A44" s="162"/>
      <c r="B44" s="15" t="s">
        <v>100</v>
      </c>
      <c r="C44" s="22">
        <v>5</v>
      </c>
      <c r="D44" s="29">
        <v>1521</v>
      </c>
      <c r="E44" s="29">
        <v>239759600</v>
      </c>
      <c r="F44" s="29">
        <v>1592</v>
      </c>
      <c r="G44" s="29">
        <v>252418300</v>
      </c>
      <c r="H44" s="29">
        <v>1549</v>
      </c>
      <c r="I44" s="29">
        <v>255003800</v>
      </c>
      <c r="J44" s="29">
        <f t="shared" ref="J44:L44" si="2">SUM(J36:J43)</f>
        <v>1610</v>
      </c>
      <c r="K44" s="47">
        <f>SUM(K36:K43)</f>
        <v>287990100</v>
      </c>
      <c r="L44" s="135">
        <f t="shared" si="2"/>
        <v>1578</v>
      </c>
      <c r="M44" s="50">
        <f>L44/J44*100</f>
        <v>98.012422360248451</v>
      </c>
      <c r="N44" s="29">
        <f>SUM(N36:N43)</f>
        <v>249164500</v>
      </c>
      <c r="O44" s="55">
        <f>N44/K44*100</f>
        <v>86.518425459764075</v>
      </c>
      <c r="P44" s="22">
        <v>5</v>
      </c>
    </row>
    <row r="45" spans="1:16" s="5" customFormat="1" ht="13.5" customHeight="1" x14ac:dyDescent="0.15">
      <c r="A45" s="9"/>
      <c r="B45" s="15"/>
      <c r="C45" s="22"/>
      <c r="D45" s="29"/>
      <c r="E45" s="33"/>
      <c r="F45" s="29"/>
      <c r="G45" s="33"/>
      <c r="H45" s="29"/>
      <c r="I45" s="33"/>
      <c r="J45" s="29"/>
      <c r="K45" s="45"/>
      <c r="L45" s="135"/>
      <c r="M45" s="51"/>
      <c r="N45" s="33"/>
      <c r="O45" s="56"/>
      <c r="P45" s="22"/>
    </row>
    <row r="46" spans="1:16" ht="20.100000000000001" customHeight="1" x14ac:dyDescent="0.15">
      <c r="A46" s="162" t="s">
        <v>108</v>
      </c>
      <c r="B46" s="15" t="s">
        <v>105</v>
      </c>
      <c r="C46" s="22">
        <v>6</v>
      </c>
      <c r="D46" s="28">
        <v>114</v>
      </c>
      <c r="E46" s="28">
        <v>14920800</v>
      </c>
      <c r="F46" s="28">
        <v>138</v>
      </c>
      <c r="G46" s="28">
        <v>13294100</v>
      </c>
      <c r="H46" s="28">
        <v>164</v>
      </c>
      <c r="I46" s="28">
        <v>15058700</v>
      </c>
      <c r="J46" s="28">
        <v>173</v>
      </c>
      <c r="K46" s="44">
        <v>20370900</v>
      </c>
      <c r="L46" s="134">
        <v>138</v>
      </c>
      <c r="M46" s="50">
        <f>L46/J46*100</f>
        <v>79.76878612716763</v>
      </c>
      <c r="N46" s="28">
        <v>20531900</v>
      </c>
      <c r="O46" s="55">
        <f>N46/K46*100</f>
        <v>100.79034308744338</v>
      </c>
      <c r="P46" s="22">
        <v>6</v>
      </c>
    </row>
    <row r="47" spans="1:16" ht="6.95" customHeight="1" x14ac:dyDescent="0.15">
      <c r="A47" s="162"/>
      <c r="B47" s="15"/>
      <c r="C47" s="22"/>
      <c r="D47" s="29"/>
      <c r="E47" s="33"/>
      <c r="F47" s="29"/>
      <c r="G47" s="33"/>
      <c r="H47" s="29"/>
      <c r="I47" s="33"/>
      <c r="J47" s="29"/>
      <c r="K47" s="45"/>
      <c r="L47" s="135"/>
      <c r="M47" s="51"/>
      <c r="N47" s="33"/>
      <c r="O47" s="56"/>
      <c r="P47" s="22"/>
    </row>
    <row r="48" spans="1:16" ht="20.100000000000001" customHeight="1" x14ac:dyDescent="0.15">
      <c r="A48" s="162"/>
      <c r="B48" s="16" t="s">
        <v>106</v>
      </c>
      <c r="C48" s="22">
        <v>7</v>
      </c>
      <c r="D48" s="28">
        <v>6</v>
      </c>
      <c r="E48" s="34">
        <v>10684900</v>
      </c>
      <c r="F48" s="28">
        <v>6</v>
      </c>
      <c r="G48" s="34">
        <v>11641000</v>
      </c>
      <c r="H48" s="28">
        <v>6</v>
      </c>
      <c r="I48" s="34">
        <v>13276600</v>
      </c>
      <c r="J48" s="28">
        <v>5</v>
      </c>
      <c r="K48" s="46">
        <v>21233700</v>
      </c>
      <c r="L48" s="134">
        <v>6</v>
      </c>
      <c r="M48" s="50">
        <f>L48/J48*100</f>
        <v>120</v>
      </c>
      <c r="N48" s="34">
        <v>21294100</v>
      </c>
      <c r="O48" s="55">
        <f>N48/K48*100</f>
        <v>100.28445348667448</v>
      </c>
      <c r="P48" s="22">
        <v>7</v>
      </c>
    </row>
    <row r="49" spans="1:16" ht="6.95" customHeight="1" x14ac:dyDescent="0.15">
      <c r="A49" s="162"/>
      <c r="B49" s="15"/>
      <c r="C49" s="22"/>
      <c r="D49" s="29"/>
      <c r="E49" s="33"/>
      <c r="F49" s="29"/>
      <c r="G49" s="33"/>
      <c r="H49" s="29"/>
      <c r="I49" s="33"/>
      <c r="J49" s="29"/>
      <c r="K49" s="45"/>
      <c r="L49" s="135"/>
      <c r="M49" s="51"/>
      <c r="N49" s="33"/>
      <c r="O49" s="56"/>
      <c r="P49" s="22"/>
    </row>
    <row r="50" spans="1:16" ht="20.100000000000001" customHeight="1" x14ac:dyDescent="0.15">
      <c r="A50" s="162"/>
      <c r="B50" s="15" t="s">
        <v>107</v>
      </c>
      <c r="C50" s="22">
        <v>8</v>
      </c>
      <c r="D50" s="28">
        <v>88</v>
      </c>
      <c r="E50" s="34">
        <v>162534400</v>
      </c>
      <c r="F50" s="28">
        <v>60</v>
      </c>
      <c r="G50" s="34">
        <v>103425000</v>
      </c>
      <c r="H50" s="28">
        <v>75</v>
      </c>
      <c r="I50" s="34">
        <v>131304800</v>
      </c>
      <c r="J50" s="28">
        <v>67</v>
      </c>
      <c r="K50" s="46">
        <v>106395000</v>
      </c>
      <c r="L50" s="134">
        <v>43</v>
      </c>
      <c r="M50" s="50">
        <f>L50/J50*100</f>
        <v>64.179104477611943</v>
      </c>
      <c r="N50" s="34">
        <v>94186300</v>
      </c>
      <c r="O50" s="55">
        <f>N50/K50*100</f>
        <v>88.525118661591236</v>
      </c>
      <c r="P50" s="22">
        <v>8</v>
      </c>
    </row>
    <row r="51" spans="1:16" ht="6.95" customHeight="1" x14ac:dyDescent="0.15">
      <c r="A51" s="162"/>
      <c r="B51" s="15"/>
      <c r="C51" s="22"/>
      <c r="D51" s="29"/>
      <c r="E51" s="33"/>
      <c r="F51" s="29"/>
      <c r="G51" s="33"/>
      <c r="H51" s="29"/>
      <c r="I51" s="33"/>
      <c r="J51" s="29"/>
      <c r="K51" s="45"/>
      <c r="L51" s="135"/>
      <c r="M51" s="51"/>
      <c r="N51" s="33"/>
      <c r="O51" s="56"/>
      <c r="P51" s="22"/>
    </row>
    <row r="52" spans="1:16" ht="20.100000000000001" customHeight="1" x14ac:dyDescent="0.15">
      <c r="A52" s="162"/>
      <c r="B52" s="15" t="s">
        <v>98</v>
      </c>
      <c r="C52" s="22">
        <v>9</v>
      </c>
      <c r="D52" s="28">
        <v>260</v>
      </c>
      <c r="E52" s="34">
        <v>228070900</v>
      </c>
      <c r="F52" s="28">
        <v>196</v>
      </c>
      <c r="G52" s="34">
        <v>238784700</v>
      </c>
      <c r="H52" s="28">
        <v>262</v>
      </c>
      <c r="I52" s="34">
        <v>252303700</v>
      </c>
      <c r="J52" s="28">
        <v>226</v>
      </c>
      <c r="K52" s="46">
        <v>317929200</v>
      </c>
      <c r="L52" s="134">
        <v>239</v>
      </c>
      <c r="M52" s="50">
        <f>L52/J52*100</f>
        <v>105.75221238938053</v>
      </c>
      <c r="N52" s="34">
        <v>414500800</v>
      </c>
      <c r="O52" s="55">
        <f>N52/K52*100</f>
        <v>130.37519045120737</v>
      </c>
      <c r="P52" s="22">
        <v>9</v>
      </c>
    </row>
    <row r="53" spans="1:16" s="5" customFormat="1" ht="6.95" customHeight="1" x14ac:dyDescent="0.15">
      <c r="A53" s="162"/>
      <c r="B53" s="15"/>
      <c r="C53" s="22"/>
      <c r="D53" s="29"/>
      <c r="E53" s="33"/>
      <c r="F53" s="29"/>
      <c r="G53" s="33"/>
      <c r="H53" s="29"/>
      <c r="I53" s="33"/>
      <c r="J53" s="29"/>
      <c r="K53" s="45"/>
      <c r="L53" s="135"/>
      <c r="M53" s="51"/>
      <c r="N53" s="33"/>
      <c r="O53" s="56"/>
      <c r="P53" s="22"/>
    </row>
    <row r="54" spans="1:16" s="5" customFormat="1" ht="20.100000000000001" customHeight="1" x14ac:dyDescent="0.15">
      <c r="A54" s="162"/>
      <c r="B54" s="15" t="s">
        <v>100</v>
      </c>
      <c r="C54" s="22">
        <v>10</v>
      </c>
      <c r="D54" s="29">
        <v>468</v>
      </c>
      <c r="E54" s="29">
        <v>416211000</v>
      </c>
      <c r="F54" s="29">
        <v>400</v>
      </c>
      <c r="G54" s="29">
        <v>367144800</v>
      </c>
      <c r="H54" s="29">
        <v>507</v>
      </c>
      <c r="I54" s="29">
        <v>411943800</v>
      </c>
      <c r="J54" s="29">
        <f t="shared" ref="J54:L54" si="3">SUM(J46:J53)</f>
        <v>471</v>
      </c>
      <c r="K54" s="47">
        <f>SUM(K46:K53)</f>
        <v>465928800</v>
      </c>
      <c r="L54" s="135">
        <f t="shared" si="3"/>
        <v>426</v>
      </c>
      <c r="M54" s="50">
        <f>L54/J54*100</f>
        <v>90.445859872611464</v>
      </c>
      <c r="N54" s="29">
        <f>SUM(N46:N53)</f>
        <v>550513100</v>
      </c>
      <c r="O54" s="55">
        <f>N54/K54*100</f>
        <v>118.15391106967417</v>
      </c>
      <c r="P54" s="22">
        <v>10</v>
      </c>
    </row>
    <row r="55" spans="1:16" s="5" customFormat="1" ht="13.5" customHeight="1" x14ac:dyDescent="0.15">
      <c r="A55" s="8"/>
      <c r="B55" s="19"/>
      <c r="C55" s="22"/>
      <c r="D55" s="29"/>
      <c r="E55" s="29"/>
      <c r="F55" s="29"/>
      <c r="G55" s="29"/>
      <c r="H55" s="29"/>
      <c r="I55" s="29"/>
      <c r="J55" s="29"/>
      <c r="K55" s="47"/>
      <c r="L55" s="135"/>
      <c r="M55" s="51"/>
      <c r="N55" s="29"/>
      <c r="O55" s="56"/>
      <c r="P55" s="22"/>
    </row>
    <row r="56" spans="1:16" s="5" customFormat="1" ht="20.100000000000001" customHeight="1" x14ac:dyDescent="0.15">
      <c r="A56" s="12"/>
      <c r="B56" s="17" t="s">
        <v>27</v>
      </c>
      <c r="C56" s="23">
        <v>11</v>
      </c>
      <c r="D56" s="30">
        <v>1989</v>
      </c>
      <c r="E56" s="30">
        <v>655970600</v>
      </c>
      <c r="F56" s="30">
        <v>1992</v>
      </c>
      <c r="G56" s="30">
        <v>619563100</v>
      </c>
      <c r="H56" s="30">
        <v>2056</v>
      </c>
      <c r="I56" s="30">
        <v>666947600</v>
      </c>
      <c r="J56" s="30">
        <f t="shared" ref="J56:L56" si="4">J44+J54</f>
        <v>2081</v>
      </c>
      <c r="K56" s="48">
        <f>K44+K54</f>
        <v>753918900</v>
      </c>
      <c r="L56" s="136">
        <f t="shared" si="4"/>
        <v>2004</v>
      </c>
      <c r="M56" s="52">
        <f>L56/J56*100</f>
        <v>96.299855838539159</v>
      </c>
      <c r="N56" s="30">
        <f>N44+N54</f>
        <v>799677600</v>
      </c>
      <c r="O56" s="52">
        <f>N56/K56*100</f>
        <v>106.06944593112071</v>
      </c>
      <c r="P56" s="23">
        <v>11</v>
      </c>
    </row>
    <row r="57" spans="1:16" s="5" customFormat="1" ht="13.5" customHeight="1" x14ac:dyDescent="0.15">
      <c r="A57" s="13"/>
      <c r="B57" s="19"/>
      <c r="C57" s="25"/>
      <c r="D57" s="31"/>
      <c r="E57" s="39"/>
      <c r="F57" s="39"/>
      <c r="G57" s="39"/>
      <c r="H57" s="39"/>
      <c r="I57" s="39"/>
      <c r="J57" s="39"/>
      <c r="K57" s="39"/>
      <c r="L57" s="39"/>
      <c r="M57" s="53"/>
      <c r="N57" s="39"/>
      <c r="O57" s="53"/>
      <c r="P57" s="25"/>
    </row>
    <row r="58" spans="1:16" s="5" customFormat="1" ht="26.1" customHeight="1" x14ac:dyDescent="0.15">
      <c r="A58" s="149" t="s">
        <v>113</v>
      </c>
      <c r="B58" s="150"/>
      <c r="C58" s="26"/>
      <c r="D58" s="32">
        <f t="shared" ref="D58:L58" si="5">D27+D56</f>
        <v>12744</v>
      </c>
      <c r="E58" s="32">
        <f t="shared" si="5"/>
        <v>1749936500</v>
      </c>
      <c r="F58" s="32">
        <f t="shared" si="5"/>
        <v>11990</v>
      </c>
      <c r="G58" s="32">
        <f t="shared" si="5"/>
        <v>1480891040</v>
      </c>
      <c r="H58" s="32">
        <f t="shared" si="5"/>
        <v>12579</v>
      </c>
      <c r="I58" s="32">
        <f t="shared" si="5"/>
        <v>1573134300</v>
      </c>
      <c r="J58" s="32">
        <f t="shared" si="5"/>
        <v>12667</v>
      </c>
      <c r="K58" s="32">
        <f t="shared" si="5"/>
        <v>1803440210</v>
      </c>
      <c r="L58" s="137">
        <f t="shared" si="5"/>
        <v>12258</v>
      </c>
      <c r="M58" s="54">
        <f>L58/J58*100</f>
        <v>96.771137601642067</v>
      </c>
      <c r="N58" s="32">
        <f>N27+N56</f>
        <v>1592019700</v>
      </c>
      <c r="O58" s="54">
        <f>N58/K58*100</f>
        <v>88.276821774978615</v>
      </c>
      <c r="P58" s="57"/>
    </row>
  </sheetData>
  <mergeCells count="45">
    <mergeCell ref="H31:I32"/>
    <mergeCell ref="J31:K32"/>
    <mergeCell ref="L31:O32"/>
    <mergeCell ref="P31:P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H4:I5"/>
    <mergeCell ref="J4:K5"/>
    <mergeCell ref="L4:O5"/>
    <mergeCell ref="P4:P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58:B58"/>
    <mergeCell ref="A4:B7"/>
    <mergeCell ref="C4:C7"/>
    <mergeCell ref="D4:E5"/>
    <mergeCell ref="F4:G5"/>
    <mergeCell ref="A21:A25"/>
    <mergeCell ref="A31:B34"/>
    <mergeCell ref="C31:C34"/>
    <mergeCell ref="D31:E32"/>
    <mergeCell ref="F31:G32"/>
    <mergeCell ref="A8:A19"/>
    <mergeCell ref="A35:A44"/>
    <mergeCell ref="A46:A54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9" orientation="portrait" r:id="rId1"/>
  <headerFooter scaleWithDoc="0" alignWithMargins="0">
    <oddHeader>&amp;C&amp;"ＭＳ 明朝,標準"&amp;8令和2年度 秋田県税務統計書</oddHeader>
    <oddFooter>&amp;C&amp;"ＭＳ 明朝,標準"&amp;9- &amp;P+35 -</oddFooter>
  </headerFooter>
  <colBreaks count="1" manualBreakCount="1">
    <brk id="9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J152"/>
  <sheetViews>
    <sheetView view="pageBreakPreview" zoomScaleSheetLayoutView="100" workbookViewId="0">
      <selection activeCell="E50" sqref="E50"/>
    </sheetView>
  </sheetViews>
  <sheetFormatPr defaultRowHeight="13.5" x14ac:dyDescent="0.15"/>
  <cols>
    <col min="1" max="2" width="3.125" style="1" customWidth="1"/>
    <col min="3" max="3" width="12.125" style="1" customWidth="1"/>
    <col min="4" max="4" width="3.125" style="2" customWidth="1"/>
    <col min="5" max="5" width="7.125" style="1" customWidth="1"/>
    <col min="6" max="6" width="10.625" style="1" customWidth="1"/>
    <col min="7" max="7" width="8.5" style="1" customWidth="1"/>
    <col min="8" max="8" width="7.125" style="1" customWidth="1"/>
    <col min="9" max="9" width="10.625" style="1" customWidth="1"/>
    <col min="10" max="10" width="12.375" style="1" customWidth="1"/>
    <col min="11" max="11" width="7.125" style="1" customWidth="1"/>
    <col min="12" max="14" width="10.625" style="1" customWidth="1"/>
    <col min="15" max="15" width="7.5" style="1" customWidth="1"/>
    <col min="16" max="16" width="10.625" style="1" customWidth="1"/>
    <col min="17" max="17" width="7.5" style="1" customWidth="1"/>
    <col min="18" max="18" width="10.625" style="1" customWidth="1"/>
    <col min="19" max="19" width="7.5" style="1" customWidth="1"/>
    <col min="20" max="20" width="10.625" style="1" customWidth="1"/>
    <col min="21" max="21" width="7.5" style="1" customWidth="1"/>
    <col min="22" max="22" width="10.625" style="1" customWidth="1"/>
    <col min="23" max="23" width="3.125" style="2" customWidth="1"/>
    <col min="24" max="25" width="3.125" style="1" customWidth="1"/>
    <col min="26" max="26" width="12.125" style="1" customWidth="1"/>
    <col min="27" max="27" width="3.125" style="2" customWidth="1"/>
    <col min="28" max="28" width="5.875" style="18" customWidth="1"/>
    <col min="29" max="29" width="9.875" style="18" customWidth="1"/>
    <col min="30" max="30" width="11.875" style="18" customWidth="1"/>
    <col min="31" max="31" width="5" style="18" customWidth="1"/>
    <col min="32" max="32" width="10.375" style="18" customWidth="1"/>
    <col min="33" max="33" width="9.125" style="18" customWidth="1"/>
    <col min="34" max="34" width="5.875" style="18" customWidth="1"/>
    <col min="35" max="35" width="11.875" style="18" customWidth="1"/>
    <col min="36" max="36" width="5.875" style="18" customWidth="1"/>
    <col min="37" max="37" width="9" style="1" customWidth="1"/>
    <col min="38" max="16384" width="9" style="1"/>
  </cols>
  <sheetData>
    <row r="1" spans="1:36" s="6" customFormat="1" ht="19.5" customHeight="1" x14ac:dyDescent="0.15">
      <c r="A1" s="6" t="s">
        <v>58</v>
      </c>
      <c r="D1" s="81"/>
      <c r="W1" s="81"/>
      <c r="AA1" s="81"/>
    </row>
    <row r="2" spans="1:36" ht="19.5" customHeight="1" x14ac:dyDescent="0.15">
      <c r="A2" s="62" t="s">
        <v>59</v>
      </c>
      <c r="X2" s="62"/>
    </row>
    <row r="3" spans="1:36" ht="19.5" customHeight="1" x14ac:dyDescent="0.15">
      <c r="A3" s="63" t="s">
        <v>60</v>
      </c>
      <c r="B3" s="38"/>
      <c r="C3" s="38"/>
      <c r="D3" s="20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0"/>
      <c r="X3" s="7"/>
      <c r="Y3" s="38"/>
      <c r="Z3" s="38"/>
      <c r="AA3" s="20"/>
      <c r="AB3" s="70"/>
      <c r="AC3" s="70"/>
      <c r="AD3" s="70"/>
      <c r="AE3" s="70"/>
      <c r="AF3" s="70"/>
      <c r="AG3" s="70"/>
      <c r="AH3" s="70"/>
      <c r="AI3" s="70"/>
      <c r="AJ3" s="70"/>
    </row>
    <row r="4" spans="1:36" s="3" customFormat="1" ht="14.45" customHeight="1" x14ac:dyDescent="0.15">
      <c r="A4" s="151"/>
      <c r="B4" s="186"/>
      <c r="C4" s="152"/>
      <c r="D4" s="189" t="s">
        <v>26</v>
      </c>
      <c r="E4" s="192" t="s">
        <v>16</v>
      </c>
      <c r="F4" s="193"/>
      <c r="G4" s="194"/>
      <c r="H4" s="192" t="s">
        <v>81</v>
      </c>
      <c r="I4" s="193"/>
      <c r="J4" s="194"/>
      <c r="K4" s="201" t="s">
        <v>79</v>
      </c>
      <c r="L4" s="202"/>
      <c r="M4" s="207" t="s">
        <v>63</v>
      </c>
      <c r="N4" s="208"/>
      <c r="O4" s="230" t="s">
        <v>64</v>
      </c>
      <c r="P4" s="231"/>
      <c r="Q4" s="231"/>
      <c r="R4" s="231"/>
      <c r="S4" s="231"/>
      <c r="T4" s="232"/>
      <c r="U4" s="163" t="s">
        <v>44</v>
      </c>
      <c r="V4" s="194"/>
      <c r="W4" s="209" t="s">
        <v>26</v>
      </c>
      <c r="X4" s="212"/>
      <c r="Y4" s="213"/>
      <c r="Z4" s="214"/>
      <c r="AA4" s="209" t="s">
        <v>26</v>
      </c>
      <c r="AB4" s="163" t="s">
        <v>5</v>
      </c>
      <c r="AC4" s="167"/>
      <c r="AD4" s="178" t="s">
        <v>66</v>
      </c>
      <c r="AE4" s="163" t="s">
        <v>80</v>
      </c>
      <c r="AF4" s="167"/>
      <c r="AG4" s="240" t="s">
        <v>84</v>
      </c>
      <c r="AH4" s="163" t="s">
        <v>39</v>
      </c>
      <c r="AI4" s="167"/>
      <c r="AJ4" s="243" t="s">
        <v>13</v>
      </c>
    </row>
    <row r="5" spans="1:36" s="3" customFormat="1" ht="14.45" customHeight="1" x14ac:dyDescent="0.15">
      <c r="A5" s="153"/>
      <c r="B5" s="187"/>
      <c r="C5" s="154"/>
      <c r="D5" s="190"/>
      <c r="E5" s="195"/>
      <c r="F5" s="196"/>
      <c r="G5" s="197"/>
      <c r="H5" s="195"/>
      <c r="I5" s="196"/>
      <c r="J5" s="197"/>
      <c r="K5" s="203"/>
      <c r="L5" s="204"/>
      <c r="M5" s="207"/>
      <c r="N5" s="208"/>
      <c r="O5" s="246" t="s">
        <v>82</v>
      </c>
      <c r="P5" s="247"/>
      <c r="Q5" s="246" t="s">
        <v>83</v>
      </c>
      <c r="R5" s="252"/>
      <c r="S5" s="151" t="s">
        <v>78</v>
      </c>
      <c r="T5" s="152"/>
      <c r="U5" s="195"/>
      <c r="V5" s="197"/>
      <c r="W5" s="210"/>
      <c r="X5" s="215"/>
      <c r="Y5" s="216"/>
      <c r="Z5" s="217"/>
      <c r="AA5" s="210"/>
      <c r="AB5" s="162"/>
      <c r="AC5" s="241"/>
      <c r="AD5" s="257"/>
      <c r="AE5" s="162"/>
      <c r="AF5" s="241"/>
      <c r="AG5" s="240"/>
      <c r="AH5" s="162"/>
      <c r="AI5" s="241"/>
      <c r="AJ5" s="244"/>
    </row>
    <row r="6" spans="1:36" s="3" customFormat="1" ht="14.45" customHeight="1" x14ac:dyDescent="0.15">
      <c r="A6" s="153"/>
      <c r="B6" s="187"/>
      <c r="C6" s="154"/>
      <c r="D6" s="190"/>
      <c r="E6" s="195"/>
      <c r="F6" s="196"/>
      <c r="G6" s="197"/>
      <c r="H6" s="195"/>
      <c r="I6" s="196"/>
      <c r="J6" s="197"/>
      <c r="K6" s="203"/>
      <c r="L6" s="204"/>
      <c r="M6" s="207"/>
      <c r="N6" s="208"/>
      <c r="O6" s="248"/>
      <c r="P6" s="249"/>
      <c r="Q6" s="253"/>
      <c r="R6" s="254"/>
      <c r="S6" s="153"/>
      <c r="T6" s="154"/>
      <c r="U6" s="195"/>
      <c r="V6" s="197"/>
      <c r="W6" s="210"/>
      <c r="X6" s="215"/>
      <c r="Y6" s="216"/>
      <c r="Z6" s="217"/>
      <c r="AA6" s="210"/>
      <c r="AB6" s="242"/>
      <c r="AC6" s="169"/>
      <c r="AD6" s="257"/>
      <c r="AE6" s="162"/>
      <c r="AF6" s="241"/>
      <c r="AG6" s="240"/>
      <c r="AH6" s="242"/>
      <c r="AI6" s="169"/>
      <c r="AJ6" s="244"/>
    </row>
    <row r="7" spans="1:36" s="3" customFormat="1" ht="14.45" customHeight="1" x14ac:dyDescent="0.15">
      <c r="A7" s="153"/>
      <c r="B7" s="187"/>
      <c r="C7" s="154"/>
      <c r="D7" s="190"/>
      <c r="E7" s="198"/>
      <c r="F7" s="199"/>
      <c r="G7" s="200"/>
      <c r="H7" s="198"/>
      <c r="I7" s="199"/>
      <c r="J7" s="200"/>
      <c r="K7" s="205"/>
      <c r="L7" s="206"/>
      <c r="M7" s="207"/>
      <c r="N7" s="208"/>
      <c r="O7" s="248"/>
      <c r="P7" s="249"/>
      <c r="Q7" s="253"/>
      <c r="R7" s="254"/>
      <c r="S7" s="155"/>
      <c r="T7" s="156"/>
      <c r="U7" s="198"/>
      <c r="V7" s="200"/>
      <c r="W7" s="210"/>
      <c r="X7" s="215"/>
      <c r="Y7" s="216"/>
      <c r="Z7" s="217"/>
      <c r="AA7" s="210"/>
      <c r="AB7" s="223" t="s">
        <v>29</v>
      </c>
      <c r="AC7" s="223" t="s">
        <v>65</v>
      </c>
      <c r="AD7" s="257"/>
      <c r="AE7" s="242"/>
      <c r="AF7" s="169"/>
      <c r="AG7" s="240"/>
      <c r="AH7" s="223" t="s">
        <v>29</v>
      </c>
      <c r="AI7" s="223" t="s">
        <v>32</v>
      </c>
      <c r="AJ7" s="244"/>
    </row>
    <row r="8" spans="1:36" s="3" customFormat="1" ht="14.45" customHeight="1" x14ac:dyDescent="0.15">
      <c r="A8" s="153"/>
      <c r="B8" s="187"/>
      <c r="C8" s="154"/>
      <c r="D8" s="190"/>
      <c r="E8" s="221" t="s">
        <v>29</v>
      </c>
      <c r="F8" s="221" t="s">
        <v>47</v>
      </c>
      <c r="G8" s="221" t="s">
        <v>54</v>
      </c>
      <c r="H8" s="221" t="s">
        <v>56</v>
      </c>
      <c r="I8" s="221" t="s">
        <v>47</v>
      </c>
      <c r="J8" s="221" t="s">
        <v>54</v>
      </c>
      <c r="K8" s="221" t="s">
        <v>29</v>
      </c>
      <c r="L8" s="221" t="s">
        <v>47</v>
      </c>
      <c r="M8" s="221" t="s">
        <v>54</v>
      </c>
      <c r="N8" s="223" t="s">
        <v>41</v>
      </c>
      <c r="O8" s="250"/>
      <c r="P8" s="251"/>
      <c r="Q8" s="255"/>
      <c r="R8" s="256"/>
      <c r="S8" s="221" t="s">
        <v>29</v>
      </c>
      <c r="T8" s="221" t="s">
        <v>18</v>
      </c>
      <c r="U8" s="221" t="s">
        <v>29</v>
      </c>
      <c r="V8" s="221" t="s">
        <v>54</v>
      </c>
      <c r="W8" s="210"/>
      <c r="X8" s="215"/>
      <c r="Y8" s="216"/>
      <c r="Z8" s="217"/>
      <c r="AA8" s="210"/>
      <c r="AB8" s="223"/>
      <c r="AC8" s="223"/>
      <c r="AD8" s="257"/>
      <c r="AE8" s="178" t="s">
        <v>29</v>
      </c>
      <c r="AF8" s="178" t="s">
        <v>55</v>
      </c>
      <c r="AG8" s="240"/>
      <c r="AH8" s="223"/>
      <c r="AI8" s="223"/>
      <c r="AJ8" s="244"/>
    </row>
    <row r="9" spans="1:36" s="3" customFormat="1" ht="14.45" customHeight="1" x14ac:dyDescent="0.15">
      <c r="A9" s="155"/>
      <c r="B9" s="188"/>
      <c r="C9" s="156"/>
      <c r="D9" s="191"/>
      <c r="E9" s="222"/>
      <c r="F9" s="222"/>
      <c r="G9" s="222"/>
      <c r="H9" s="222"/>
      <c r="I9" s="222"/>
      <c r="J9" s="222"/>
      <c r="K9" s="222"/>
      <c r="L9" s="222"/>
      <c r="M9" s="222"/>
      <c r="N9" s="223"/>
      <c r="O9" s="85" t="s">
        <v>29</v>
      </c>
      <c r="P9" s="85" t="s">
        <v>18</v>
      </c>
      <c r="Q9" s="85" t="s">
        <v>29</v>
      </c>
      <c r="R9" s="85" t="s">
        <v>18</v>
      </c>
      <c r="S9" s="222"/>
      <c r="T9" s="222"/>
      <c r="U9" s="222"/>
      <c r="V9" s="222"/>
      <c r="W9" s="211"/>
      <c r="X9" s="218"/>
      <c r="Y9" s="219"/>
      <c r="Z9" s="220"/>
      <c r="AA9" s="211"/>
      <c r="AB9" s="223"/>
      <c r="AC9" s="223"/>
      <c r="AD9" s="179"/>
      <c r="AE9" s="179"/>
      <c r="AF9" s="179"/>
      <c r="AG9" s="240"/>
      <c r="AH9" s="223"/>
      <c r="AI9" s="223"/>
      <c r="AJ9" s="245"/>
    </row>
    <row r="10" spans="1:36" s="4" customFormat="1" ht="14.45" customHeight="1" x14ac:dyDescent="0.15">
      <c r="A10" s="64"/>
      <c r="B10" s="69"/>
      <c r="C10" s="14"/>
      <c r="D10" s="22"/>
      <c r="E10" s="86" t="s">
        <v>2</v>
      </c>
      <c r="F10" s="86" t="s">
        <v>4</v>
      </c>
      <c r="G10" s="86" t="s">
        <v>15</v>
      </c>
      <c r="H10" s="86" t="s">
        <v>2</v>
      </c>
      <c r="I10" s="86" t="s">
        <v>4</v>
      </c>
      <c r="J10" s="86" t="s">
        <v>15</v>
      </c>
      <c r="K10" s="86" t="s">
        <v>2</v>
      </c>
      <c r="L10" s="86" t="s">
        <v>4</v>
      </c>
      <c r="M10" s="86" t="s">
        <v>15</v>
      </c>
      <c r="N10" s="86" t="s">
        <v>6</v>
      </c>
      <c r="O10" s="86" t="s">
        <v>11</v>
      </c>
      <c r="P10" s="86" t="s">
        <v>15</v>
      </c>
      <c r="Q10" s="86" t="s">
        <v>11</v>
      </c>
      <c r="R10" s="86" t="s">
        <v>15</v>
      </c>
      <c r="S10" s="86" t="s">
        <v>11</v>
      </c>
      <c r="T10" s="86" t="s">
        <v>15</v>
      </c>
      <c r="U10" s="86" t="s">
        <v>11</v>
      </c>
      <c r="V10" s="86" t="s">
        <v>15</v>
      </c>
      <c r="W10" s="22"/>
      <c r="X10" s="64"/>
      <c r="Y10" s="69"/>
      <c r="Z10" s="14"/>
      <c r="AA10" s="22"/>
      <c r="AB10" s="86" t="s">
        <v>11</v>
      </c>
      <c r="AC10" s="86" t="s">
        <v>15</v>
      </c>
      <c r="AD10" s="86" t="s">
        <v>6</v>
      </c>
      <c r="AE10" s="86" t="s">
        <v>11</v>
      </c>
      <c r="AF10" s="86" t="s">
        <v>6</v>
      </c>
      <c r="AG10" s="86" t="s">
        <v>6</v>
      </c>
      <c r="AH10" s="86" t="s">
        <v>11</v>
      </c>
      <c r="AI10" s="86" t="s">
        <v>6</v>
      </c>
      <c r="AJ10" s="86" t="s">
        <v>19</v>
      </c>
    </row>
    <row r="11" spans="1:36" ht="14.45" customHeight="1" x14ac:dyDescent="0.15">
      <c r="A11" s="239" t="s">
        <v>61</v>
      </c>
      <c r="B11" s="184" t="s">
        <v>42</v>
      </c>
      <c r="C11" s="185"/>
      <c r="D11" s="22">
        <v>1</v>
      </c>
      <c r="E11" s="87">
        <v>9</v>
      </c>
      <c r="F11" s="92">
        <v>47.89</v>
      </c>
      <c r="G11" s="87">
        <v>1410</v>
      </c>
      <c r="H11" s="87">
        <v>3471</v>
      </c>
      <c r="I11" s="92">
        <v>246707.22</v>
      </c>
      <c r="J11" s="87">
        <v>19582001</v>
      </c>
      <c r="K11" s="87">
        <v>1388</v>
      </c>
      <c r="L11" s="92">
        <v>153483.16</v>
      </c>
      <c r="M11" s="87">
        <v>11877252</v>
      </c>
      <c r="N11" s="87">
        <f t="shared" ref="N11:N23" si="0">M11*1000/L11</f>
        <v>77384.724161269551</v>
      </c>
      <c r="O11" s="87">
        <v>34</v>
      </c>
      <c r="P11" s="87">
        <v>114882</v>
      </c>
      <c r="Q11" s="87">
        <v>844</v>
      </c>
      <c r="R11" s="87">
        <v>6932003</v>
      </c>
      <c r="S11" s="87">
        <f>O11+Q11</f>
        <v>878</v>
      </c>
      <c r="T11" s="87">
        <f>+P11+R11</f>
        <v>7046885</v>
      </c>
      <c r="U11" s="87">
        <v>108</v>
      </c>
      <c r="V11" s="87">
        <v>12510</v>
      </c>
      <c r="W11" s="22">
        <v>1</v>
      </c>
      <c r="X11" s="239" t="s">
        <v>61</v>
      </c>
      <c r="Y11" s="184" t="s">
        <v>42</v>
      </c>
      <c r="Z11" s="185"/>
      <c r="AA11" s="22">
        <v>1</v>
      </c>
      <c r="AB11" s="87">
        <v>1262</v>
      </c>
      <c r="AC11" s="87">
        <f>M11-T11-V11</f>
        <v>4817857</v>
      </c>
      <c r="AD11" s="87">
        <v>144479830</v>
      </c>
      <c r="AE11" s="87">
        <v>6</v>
      </c>
      <c r="AF11" s="87">
        <v>424130</v>
      </c>
      <c r="AG11" s="87">
        <v>0</v>
      </c>
      <c r="AH11" s="87">
        <v>1260</v>
      </c>
      <c r="AI11" s="87">
        <f>ROUNDDOWN(AD11-AF11-AG11,-2)</f>
        <v>144055700</v>
      </c>
      <c r="AJ11" s="87">
        <v>1222</v>
      </c>
    </row>
    <row r="12" spans="1:36" ht="14.45" customHeight="1" x14ac:dyDescent="0.15">
      <c r="A12" s="239"/>
      <c r="B12" s="184" t="s">
        <v>0</v>
      </c>
      <c r="C12" s="185"/>
      <c r="D12" s="22">
        <v>2</v>
      </c>
      <c r="E12" s="87">
        <v>3</v>
      </c>
      <c r="F12" s="92">
        <v>9.58</v>
      </c>
      <c r="G12" s="87">
        <v>188</v>
      </c>
      <c r="H12" s="87">
        <v>324</v>
      </c>
      <c r="I12" s="92">
        <v>20035.43</v>
      </c>
      <c r="J12" s="87">
        <v>1794279</v>
      </c>
      <c r="K12" s="87">
        <v>140</v>
      </c>
      <c r="L12" s="92">
        <v>15593.58</v>
      </c>
      <c r="M12" s="87">
        <v>1579804</v>
      </c>
      <c r="N12" s="87">
        <f t="shared" si="0"/>
        <v>101311.18062689902</v>
      </c>
      <c r="O12" s="87">
        <v>0</v>
      </c>
      <c r="P12" s="87">
        <v>0</v>
      </c>
      <c r="Q12" s="87">
        <v>127</v>
      </c>
      <c r="R12" s="87">
        <v>1020200</v>
      </c>
      <c r="S12" s="87">
        <f>O12+Q12</f>
        <v>127</v>
      </c>
      <c r="T12" s="87">
        <f>+P12+R12</f>
        <v>1020200</v>
      </c>
      <c r="U12" s="87">
        <v>4</v>
      </c>
      <c r="V12" s="87">
        <v>419</v>
      </c>
      <c r="W12" s="22">
        <v>2</v>
      </c>
      <c r="X12" s="239"/>
      <c r="Y12" s="184" t="s">
        <v>0</v>
      </c>
      <c r="Z12" s="185"/>
      <c r="AA12" s="22">
        <v>2</v>
      </c>
      <c r="AB12" s="87">
        <v>136</v>
      </c>
      <c r="AC12" s="87">
        <f>M12-T12-V12</f>
        <v>559185</v>
      </c>
      <c r="AD12" s="87">
        <v>16769400</v>
      </c>
      <c r="AE12" s="87">
        <v>1</v>
      </c>
      <c r="AF12" s="87">
        <v>259500</v>
      </c>
      <c r="AG12" s="87">
        <v>0</v>
      </c>
      <c r="AH12" s="87">
        <v>135</v>
      </c>
      <c r="AI12" s="87">
        <f>ROUNDDOWN(AD12-AF12-AG12,-2)</f>
        <v>16509900</v>
      </c>
      <c r="AJ12" s="87">
        <v>120</v>
      </c>
    </row>
    <row r="13" spans="1:36" ht="14.45" customHeight="1" x14ac:dyDescent="0.15">
      <c r="A13" s="239"/>
      <c r="B13" s="184" t="s">
        <v>75</v>
      </c>
      <c r="C13" s="185"/>
      <c r="D13" s="22">
        <v>3</v>
      </c>
      <c r="E13" s="87">
        <f t="shared" ref="E13:M13" si="1">E14+E15</f>
        <v>0</v>
      </c>
      <c r="F13" s="92">
        <f t="shared" si="1"/>
        <v>0</v>
      </c>
      <c r="G13" s="87">
        <f t="shared" si="1"/>
        <v>0</v>
      </c>
      <c r="H13" s="87">
        <f t="shared" si="1"/>
        <v>0</v>
      </c>
      <c r="I13" s="92">
        <f t="shared" si="1"/>
        <v>0</v>
      </c>
      <c r="J13" s="87">
        <f t="shared" si="1"/>
        <v>0</v>
      </c>
      <c r="K13" s="87">
        <f t="shared" si="1"/>
        <v>63</v>
      </c>
      <c r="L13" s="92">
        <f t="shared" si="1"/>
        <v>14651.650000000001</v>
      </c>
      <c r="M13" s="87">
        <f t="shared" si="1"/>
        <v>1063673</v>
      </c>
      <c r="N13" s="87">
        <f t="shared" si="0"/>
        <v>72597.489020007983</v>
      </c>
      <c r="O13" s="87">
        <f t="shared" ref="O13:V13" si="2">O14+O15</f>
        <v>2</v>
      </c>
      <c r="P13" s="87">
        <f t="shared" si="2"/>
        <v>21561</v>
      </c>
      <c r="Q13" s="87">
        <f t="shared" si="2"/>
        <v>70</v>
      </c>
      <c r="R13" s="87">
        <f t="shared" si="2"/>
        <v>371412</v>
      </c>
      <c r="S13" s="87">
        <f t="shared" si="2"/>
        <v>72</v>
      </c>
      <c r="T13" s="87">
        <f t="shared" si="2"/>
        <v>392973</v>
      </c>
      <c r="U13" s="87">
        <f t="shared" si="2"/>
        <v>0</v>
      </c>
      <c r="V13" s="87">
        <f t="shared" si="2"/>
        <v>0</v>
      </c>
      <c r="W13" s="22">
        <v>3</v>
      </c>
      <c r="X13" s="239"/>
      <c r="Y13" s="184" t="s">
        <v>75</v>
      </c>
      <c r="Z13" s="185"/>
      <c r="AA13" s="22">
        <v>3</v>
      </c>
      <c r="AB13" s="87">
        <f>AB14+AB15</f>
        <v>63</v>
      </c>
      <c r="AC13" s="87">
        <f>AC14+AC15</f>
        <v>670700</v>
      </c>
      <c r="AD13" s="87">
        <f>AD14+AD15</f>
        <v>23042640</v>
      </c>
      <c r="AE13" s="87">
        <f>AE14+AE15</f>
        <v>3</v>
      </c>
      <c r="AF13" s="87">
        <f>AF14+AF15</f>
        <v>298640</v>
      </c>
      <c r="AG13" s="87">
        <v>0</v>
      </c>
      <c r="AH13" s="87">
        <f>AH14+AH15</f>
        <v>63</v>
      </c>
      <c r="AI13" s="87">
        <f>AI14+AI15</f>
        <v>22744000</v>
      </c>
      <c r="AJ13" s="87">
        <f>AJ14+AJ15</f>
        <v>61</v>
      </c>
    </row>
    <row r="14" spans="1:36" ht="14.45" customHeight="1" x14ac:dyDescent="0.15">
      <c r="A14" s="239"/>
      <c r="B14" s="19"/>
      <c r="C14" s="15" t="s">
        <v>76</v>
      </c>
      <c r="D14" s="22">
        <v>4</v>
      </c>
      <c r="E14" s="87">
        <v>0</v>
      </c>
      <c r="F14" s="92">
        <v>0</v>
      </c>
      <c r="G14" s="87">
        <v>0</v>
      </c>
      <c r="H14" s="87">
        <v>0</v>
      </c>
      <c r="I14" s="92">
        <v>0</v>
      </c>
      <c r="J14" s="87">
        <v>0</v>
      </c>
      <c r="K14" s="87">
        <v>63</v>
      </c>
      <c r="L14" s="92">
        <v>10532.93</v>
      </c>
      <c r="M14" s="87">
        <v>770989</v>
      </c>
      <c r="N14" s="87">
        <f t="shared" si="0"/>
        <v>73197.961061167211</v>
      </c>
      <c r="O14" s="87">
        <v>2</v>
      </c>
      <c r="P14" s="87">
        <v>16162</v>
      </c>
      <c r="Q14" s="87">
        <v>70</v>
      </c>
      <c r="R14" s="87">
        <v>371412</v>
      </c>
      <c r="S14" s="87">
        <f>O14+Q14</f>
        <v>72</v>
      </c>
      <c r="T14" s="87">
        <f>+P14+R14</f>
        <v>387574</v>
      </c>
      <c r="U14" s="87">
        <v>0</v>
      </c>
      <c r="V14" s="87">
        <v>0</v>
      </c>
      <c r="W14" s="22">
        <v>4</v>
      </c>
      <c r="X14" s="239"/>
      <c r="Y14" s="19"/>
      <c r="Z14" s="15" t="s">
        <v>76</v>
      </c>
      <c r="AA14" s="22">
        <v>4</v>
      </c>
      <c r="AB14" s="87">
        <v>22</v>
      </c>
      <c r="AC14" s="87">
        <f>M14-T14-V14</f>
        <v>383415</v>
      </c>
      <c r="AD14" s="87">
        <v>11344400</v>
      </c>
      <c r="AE14" s="87">
        <v>0</v>
      </c>
      <c r="AF14" s="87">
        <v>0</v>
      </c>
      <c r="AG14" s="87">
        <v>0</v>
      </c>
      <c r="AH14" s="87">
        <v>63</v>
      </c>
      <c r="AI14" s="87">
        <f>ROUNDDOWN(AD14-AF14-AG14,-2)</f>
        <v>11344400</v>
      </c>
      <c r="AJ14" s="87">
        <v>0</v>
      </c>
    </row>
    <row r="15" spans="1:36" ht="14.45" customHeight="1" x14ac:dyDescent="0.15">
      <c r="A15" s="239"/>
      <c r="B15" s="19"/>
      <c r="C15" s="15" t="s">
        <v>77</v>
      </c>
      <c r="D15" s="22">
        <v>5</v>
      </c>
      <c r="E15" s="87">
        <v>0</v>
      </c>
      <c r="F15" s="92">
        <v>0</v>
      </c>
      <c r="G15" s="87">
        <v>0</v>
      </c>
      <c r="H15" s="87">
        <v>0</v>
      </c>
      <c r="I15" s="92">
        <v>0</v>
      </c>
      <c r="J15" s="87">
        <v>0</v>
      </c>
      <c r="K15" s="87">
        <v>0</v>
      </c>
      <c r="L15" s="92">
        <v>4118.72</v>
      </c>
      <c r="M15" s="87">
        <v>292684</v>
      </c>
      <c r="N15" s="87">
        <f t="shared" si="0"/>
        <v>71061.88330355061</v>
      </c>
      <c r="O15" s="87">
        <v>0</v>
      </c>
      <c r="P15" s="87">
        <v>5399</v>
      </c>
      <c r="Q15" s="87">
        <v>0</v>
      </c>
      <c r="R15" s="87">
        <v>0</v>
      </c>
      <c r="S15" s="87">
        <v>0</v>
      </c>
      <c r="T15" s="87">
        <f>+P15+R15</f>
        <v>5399</v>
      </c>
      <c r="U15" s="87">
        <v>0</v>
      </c>
      <c r="V15" s="87">
        <v>0</v>
      </c>
      <c r="W15" s="22">
        <v>5</v>
      </c>
      <c r="X15" s="239"/>
      <c r="Y15" s="19"/>
      <c r="Z15" s="15" t="s">
        <v>77</v>
      </c>
      <c r="AA15" s="22">
        <v>5</v>
      </c>
      <c r="AB15" s="87">
        <v>41</v>
      </c>
      <c r="AC15" s="87">
        <f>M15-T15-V15</f>
        <v>287285</v>
      </c>
      <c r="AD15" s="87">
        <v>11698240</v>
      </c>
      <c r="AE15" s="87">
        <v>3</v>
      </c>
      <c r="AF15" s="87">
        <v>298640</v>
      </c>
      <c r="AG15" s="87">
        <v>0</v>
      </c>
      <c r="AH15" s="87">
        <v>0</v>
      </c>
      <c r="AI15" s="87">
        <f>ROUNDDOWN(AD15-AF15-AG15,-2)</f>
        <v>11399600</v>
      </c>
      <c r="AJ15" s="87">
        <v>61</v>
      </c>
    </row>
    <row r="16" spans="1:36" ht="14.45" customHeight="1" x14ac:dyDescent="0.15">
      <c r="A16" s="239"/>
      <c r="B16" s="184" t="s">
        <v>3</v>
      </c>
      <c r="C16" s="185"/>
      <c r="D16" s="22">
        <v>6</v>
      </c>
      <c r="E16" s="87">
        <f t="shared" ref="E16:M16" si="3">E17+E18</f>
        <v>0</v>
      </c>
      <c r="F16" s="92">
        <f t="shared" si="3"/>
        <v>0</v>
      </c>
      <c r="G16" s="87">
        <f t="shared" si="3"/>
        <v>0</v>
      </c>
      <c r="H16" s="87">
        <f t="shared" si="3"/>
        <v>0</v>
      </c>
      <c r="I16" s="92">
        <f t="shared" si="3"/>
        <v>0</v>
      </c>
      <c r="J16" s="87">
        <f t="shared" si="3"/>
        <v>0</v>
      </c>
      <c r="K16" s="87">
        <f t="shared" si="3"/>
        <v>8</v>
      </c>
      <c r="L16" s="92">
        <f t="shared" si="3"/>
        <v>6238.62</v>
      </c>
      <c r="M16" s="87">
        <f t="shared" si="3"/>
        <v>691665</v>
      </c>
      <c r="N16" s="87">
        <f t="shared" si="0"/>
        <v>110868.2689440934</v>
      </c>
      <c r="O16" s="87">
        <f t="shared" ref="O16:T16" si="4">O17+O18</f>
        <v>1</v>
      </c>
      <c r="P16" s="87">
        <f t="shared" si="4"/>
        <v>2588</v>
      </c>
      <c r="Q16" s="87">
        <f t="shared" si="4"/>
        <v>60</v>
      </c>
      <c r="R16" s="87">
        <f t="shared" si="4"/>
        <v>297907</v>
      </c>
      <c r="S16" s="87">
        <f t="shared" si="4"/>
        <v>61</v>
      </c>
      <c r="T16" s="87">
        <f t="shared" si="4"/>
        <v>300495</v>
      </c>
      <c r="U16" s="87">
        <v>0</v>
      </c>
      <c r="V16" s="87">
        <f>V17+V18</f>
        <v>0</v>
      </c>
      <c r="W16" s="22">
        <v>6</v>
      </c>
      <c r="X16" s="239"/>
      <c r="Y16" s="184" t="s">
        <v>3</v>
      </c>
      <c r="Z16" s="185"/>
      <c r="AA16" s="22">
        <v>6</v>
      </c>
      <c r="AB16" s="87">
        <f t="shared" ref="AB16:AJ16" si="5">AB17+AB18</f>
        <v>8</v>
      </c>
      <c r="AC16" s="87">
        <f t="shared" si="5"/>
        <v>391170</v>
      </c>
      <c r="AD16" s="87">
        <f t="shared" si="5"/>
        <v>14794800</v>
      </c>
      <c r="AE16" s="87">
        <f t="shared" si="5"/>
        <v>0</v>
      </c>
      <c r="AF16" s="87">
        <f t="shared" si="5"/>
        <v>0</v>
      </c>
      <c r="AG16" s="87">
        <f t="shared" si="5"/>
        <v>0</v>
      </c>
      <c r="AH16" s="87">
        <f t="shared" si="5"/>
        <v>8</v>
      </c>
      <c r="AI16" s="87">
        <f t="shared" si="5"/>
        <v>14794800</v>
      </c>
      <c r="AJ16" s="87">
        <f t="shared" si="5"/>
        <v>8</v>
      </c>
    </row>
    <row r="17" spans="1:36" ht="14.45" customHeight="1" x14ac:dyDescent="0.15">
      <c r="A17" s="239"/>
      <c r="B17" s="19"/>
      <c r="C17" s="15" t="s">
        <v>76</v>
      </c>
      <c r="D17" s="22">
        <v>7</v>
      </c>
      <c r="E17" s="87">
        <v>0</v>
      </c>
      <c r="F17" s="92">
        <v>0</v>
      </c>
      <c r="G17" s="87">
        <v>0</v>
      </c>
      <c r="H17" s="87">
        <v>0</v>
      </c>
      <c r="I17" s="92">
        <v>0</v>
      </c>
      <c r="J17" s="87">
        <v>0</v>
      </c>
      <c r="K17" s="87">
        <v>8</v>
      </c>
      <c r="L17" s="92">
        <v>3501.37</v>
      </c>
      <c r="M17" s="87">
        <v>385123</v>
      </c>
      <c r="N17" s="87">
        <f t="shared" si="0"/>
        <v>109992.08881095114</v>
      </c>
      <c r="O17" s="87">
        <v>1</v>
      </c>
      <c r="P17" s="87">
        <v>2056</v>
      </c>
      <c r="Q17" s="87">
        <v>60</v>
      </c>
      <c r="R17" s="87">
        <v>297907</v>
      </c>
      <c r="S17" s="87">
        <f>O17+Q17</f>
        <v>61</v>
      </c>
      <c r="T17" s="87">
        <f>+P17+R17</f>
        <v>299963</v>
      </c>
      <c r="U17" s="87">
        <v>0</v>
      </c>
      <c r="V17" s="87">
        <v>0</v>
      </c>
      <c r="W17" s="22">
        <v>7</v>
      </c>
      <c r="X17" s="239"/>
      <c r="Y17" s="19"/>
      <c r="Z17" s="15" t="s">
        <v>76</v>
      </c>
      <c r="AA17" s="22">
        <v>7</v>
      </c>
      <c r="AB17" s="87">
        <v>4</v>
      </c>
      <c r="AC17" s="87">
        <f t="shared" ref="AC17:AC27" si="6">M17-T17-V17</f>
        <v>85160</v>
      </c>
      <c r="AD17" s="87">
        <v>2554600</v>
      </c>
      <c r="AE17" s="87">
        <v>0</v>
      </c>
      <c r="AF17" s="87">
        <v>0</v>
      </c>
      <c r="AG17" s="87">
        <v>0</v>
      </c>
      <c r="AH17" s="87">
        <v>8</v>
      </c>
      <c r="AI17" s="87">
        <f t="shared" ref="AI17:AI27" si="7">ROUNDDOWN(AD17-AF17-AG17,-2)</f>
        <v>2554600</v>
      </c>
      <c r="AJ17" s="87">
        <v>0</v>
      </c>
    </row>
    <row r="18" spans="1:36" ht="14.45" customHeight="1" x14ac:dyDescent="0.15">
      <c r="A18" s="239"/>
      <c r="B18" s="19"/>
      <c r="C18" s="15" t="s">
        <v>77</v>
      </c>
      <c r="D18" s="22">
        <v>8</v>
      </c>
      <c r="E18" s="87">
        <v>0</v>
      </c>
      <c r="F18" s="92">
        <v>0</v>
      </c>
      <c r="G18" s="87">
        <v>0</v>
      </c>
      <c r="H18" s="87">
        <v>0</v>
      </c>
      <c r="I18" s="92">
        <v>0</v>
      </c>
      <c r="J18" s="87">
        <v>0</v>
      </c>
      <c r="K18" s="87">
        <v>0</v>
      </c>
      <c r="L18" s="92">
        <v>2737.25</v>
      </c>
      <c r="M18" s="87">
        <v>306542</v>
      </c>
      <c r="N18" s="87">
        <f t="shared" si="0"/>
        <v>111989.04009498584</v>
      </c>
      <c r="O18" s="87">
        <v>0</v>
      </c>
      <c r="P18" s="87">
        <v>532</v>
      </c>
      <c r="Q18" s="87">
        <v>0</v>
      </c>
      <c r="R18" s="87">
        <v>0</v>
      </c>
      <c r="S18" s="87">
        <f>O18+Q18</f>
        <v>0</v>
      </c>
      <c r="T18" s="87">
        <f>+P18+R18</f>
        <v>532</v>
      </c>
      <c r="U18" s="87">
        <v>0</v>
      </c>
      <c r="V18" s="87">
        <v>0</v>
      </c>
      <c r="W18" s="22">
        <v>8</v>
      </c>
      <c r="X18" s="239"/>
      <c r="Y18" s="19"/>
      <c r="Z18" s="15" t="s">
        <v>77</v>
      </c>
      <c r="AA18" s="22">
        <v>8</v>
      </c>
      <c r="AB18" s="87">
        <v>4</v>
      </c>
      <c r="AC18" s="87">
        <f t="shared" si="6"/>
        <v>306010</v>
      </c>
      <c r="AD18" s="87">
        <v>12240200</v>
      </c>
      <c r="AE18" s="87">
        <v>0</v>
      </c>
      <c r="AF18" s="87">
        <v>0</v>
      </c>
      <c r="AG18" s="87">
        <v>0</v>
      </c>
      <c r="AH18" s="87">
        <v>0</v>
      </c>
      <c r="AI18" s="87">
        <f t="shared" si="7"/>
        <v>12240200</v>
      </c>
      <c r="AJ18" s="87">
        <v>8</v>
      </c>
    </row>
    <row r="19" spans="1:36" ht="14.45" customHeight="1" x14ac:dyDescent="0.15">
      <c r="A19" s="239"/>
      <c r="B19" s="184" t="s">
        <v>45</v>
      </c>
      <c r="C19" s="185"/>
      <c r="D19" s="22">
        <v>9</v>
      </c>
      <c r="E19" s="87">
        <v>15</v>
      </c>
      <c r="F19" s="92">
        <v>51.91</v>
      </c>
      <c r="G19" s="87">
        <v>1541</v>
      </c>
      <c r="H19" s="87">
        <v>0</v>
      </c>
      <c r="I19" s="92">
        <v>0</v>
      </c>
      <c r="J19" s="87">
        <v>0</v>
      </c>
      <c r="K19" s="87">
        <v>545</v>
      </c>
      <c r="L19" s="92">
        <v>113472.2</v>
      </c>
      <c r="M19" s="87">
        <v>5258344</v>
      </c>
      <c r="N19" s="87">
        <f t="shared" si="0"/>
        <v>46340.372355519678</v>
      </c>
      <c r="O19" s="87">
        <v>4</v>
      </c>
      <c r="P19" s="87">
        <v>8723</v>
      </c>
      <c r="Q19" s="87">
        <v>0</v>
      </c>
      <c r="R19" s="87">
        <v>0</v>
      </c>
      <c r="S19" s="87">
        <f>O19+Q19</f>
        <v>4</v>
      </c>
      <c r="T19" s="87">
        <f>+P19+R19</f>
        <v>8723</v>
      </c>
      <c r="U19" s="87">
        <v>0</v>
      </c>
      <c r="V19" s="87">
        <v>0</v>
      </c>
      <c r="W19" s="22">
        <v>9</v>
      </c>
      <c r="X19" s="239"/>
      <c r="Y19" s="184" t="s">
        <v>45</v>
      </c>
      <c r="Z19" s="185"/>
      <c r="AA19" s="22">
        <v>9</v>
      </c>
      <c r="AB19" s="87">
        <v>544</v>
      </c>
      <c r="AC19" s="87">
        <f t="shared" si="6"/>
        <v>5249621</v>
      </c>
      <c r="AD19" s="87">
        <v>209964090</v>
      </c>
      <c r="AE19" s="87">
        <v>9</v>
      </c>
      <c r="AF19" s="87">
        <v>5867490</v>
      </c>
      <c r="AG19" s="87">
        <v>3400</v>
      </c>
      <c r="AH19" s="87">
        <v>540</v>
      </c>
      <c r="AI19" s="87">
        <f t="shared" si="7"/>
        <v>204093200</v>
      </c>
      <c r="AJ19" s="87">
        <v>430</v>
      </c>
    </row>
    <row r="20" spans="1:36" ht="14.45" customHeight="1" x14ac:dyDescent="0.15">
      <c r="A20" s="239"/>
      <c r="B20" s="184" t="s">
        <v>46</v>
      </c>
      <c r="C20" s="185"/>
      <c r="D20" s="22">
        <v>10</v>
      </c>
      <c r="E20" s="87">
        <v>19</v>
      </c>
      <c r="F20" s="92">
        <v>127.53</v>
      </c>
      <c r="G20" s="87">
        <v>3082</v>
      </c>
      <c r="H20" s="87">
        <v>0</v>
      </c>
      <c r="I20" s="92">
        <v>0</v>
      </c>
      <c r="J20" s="87">
        <v>0</v>
      </c>
      <c r="K20" s="87">
        <v>374</v>
      </c>
      <c r="L20" s="92">
        <v>179713.81</v>
      </c>
      <c r="M20" s="87">
        <v>14823582</v>
      </c>
      <c r="N20" s="87">
        <f t="shared" si="0"/>
        <v>82484.378913340057</v>
      </c>
      <c r="O20" s="87">
        <v>4</v>
      </c>
      <c r="P20" s="87">
        <v>102823</v>
      </c>
      <c r="Q20" s="87">
        <v>0</v>
      </c>
      <c r="R20" s="87">
        <v>0</v>
      </c>
      <c r="S20" s="87">
        <f>O20+Q20</f>
        <v>4</v>
      </c>
      <c r="T20" s="87">
        <f>+P20+R20</f>
        <v>102823</v>
      </c>
      <c r="U20" s="87">
        <v>0</v>
      </c>
      <c r="V20" s="87">
        <v>0</v>
      </c>
      <c r="W20" s="22">
        <v>10</v>
      </c>
      <c r="X20" s="239"/>
      <c r="Y20" s="184" t="s">
        <v>46</v>
      </c>
      <c r="Z20" s="185"/>
      <c r="AA20" s="22">
        <v>10</v>
      </c>
      <c r="AB20" s="87">
        <v>374</v>
      </c>
      <c r="AC20" s="87">
        <f t="shared" si="6"/>
        <v>14720759</v>
      </c>
      <c r="AD20" s="87">
        <v>588815660</v>
      </c>
      <c r="AE20" s="87">
        <v>16</v>
      </c>
      <c r="AF20" s="87">
        <v>75234360</v>
      </c>
      <c r="AG20" s="87">
        <v>7525000</v>
      </c>
      <c r="AH20" s="87">
        <v>362</v>
      </c>
      <c r="AI20" s="87">
        <f t="shared" si="7"/>
        <v>506056300</v>
      </c>
      <c r="AJ20" s="87">
        <v>220</v>
      </c>
    </row>
    <row r="21" spans="1:36" ht="14.45" customHeight="1" x14ac:dyDescent="0.15">
      <c r="A21" s="239"/>
      <c r="B21" s="184" t="s">
        <v>49</v>
      </c>
      <c r="C21" s="185"/>
      <c r="D21" s="22">
        <v>11</v>
      </c>
      <c r="E21" s="87">
        <f t="shared" ref="E21:M21" si="8">E11+E13+E19</f>
        <v>24</v>
      </c>
      <c r="F21" s="92">
        <f t="shared" si="8"/>
        <v>99.8</v>
      </c>
      <c r="G21" s="87">
        <f t="shared" si="8"/>
        <v>2951</v>
      </c>
      <c r="H21" s="87">
        <f t="shared" si="8"/>
        <v>3471</v>
      </c>
      <c r="I21" s="92">
        <f t="shared" si="8"/>
        <v>246707.22</v>
      </c>
      <c r="J21" s="87">
        <f t="shared" si="8"/>
        <v>19582001</v>
      </c>
      <c r="K21" s="87">
        <f t="shared" si="8"/>
        <v>1996</v>
      </c>
      <c r="L21" s="92">
        <f t="shared" si="8"/>
        <v>281607.01</v>
      </c>
      <c r="M21" s="87">
        <f t="shared" si="8"/>
        <v>18199269</v>
      </c>
      <c r="N21" s="87">
        <f t="shared" si="0"/>
        <v>64626.477160493982</v>
      </c>
      <c r="O21" s="87">
        <f t="shared" ref="O21:V21" si="9">O11+O13+O19</f>
        <v>40</v>
      </c>
      <c r="P21" s="87">
        <f t="shared" si="9"/>
        <v>145166</v>
      </c>
      <c r="Q21" s="87">
        <f t="shared" si="9"/>
        <v>914</v>
      </c>
      <c r="R21" s="87">
        <f t="shared" si="9"/>
        <v>7303415</v>
      </c>
      <c r="S21" s="87">
        <f t="shared" si="9"/>
        <v>954</v>
      </c>
      <c r="T21" s="87">
        <f t="shared" si="9"/>
        <v>7448581</v>
      </c>
      <c r="U21" s="87">
        <f t="shared" si="9"/>
        <v>108</v>
      </c>
      <c r="V21" s="87">
        <f t="shared" si="9"/>
        <v>12510</v>
      </c>
      <c r="W21" s="22">
        <v>11</v>
      </c>
      <c r="X21" s="239"/>
      <c r="Y21" s="184" t="s">
        <v>49</v>
      </c>
      <c r="Z21" s="185"/>
      <c r="AA21" s="22">
        <v>11</v>
      </c>
      <c r="AB21" s="87">
        <f>AB11+AB13+AB19</f>
        <v>1869</v>
      </c>
      <c r="AC21" s="87">
        <f t="shared" si="6"/>
        <v>10738178</v>
      </c>
      <c r="AD21" s="87">
        <f>AD11+AD13+AD19</f>
        <v>377486560</v>
      </c>
      <c r="AE21" s="87">
        <f>AE11+AE13+AE19</f>
        <v>18</v>
      </c>
      <c r="AF21" s="87">
        <f>AF11+AF13+AF19</f>
        <v>6590260</v>
      </c>
      <c r="AG21" s="87">
        <f>AG11+AG13+AG19</f>
        <v>3400</v>
      </c>
      <c r="AH21" s="87">
        <f>AH11+AH13+AH19</f>
        <v>1863</v>
      </c>
      <c r="AI21" s="87">
        <f t="shared" si="7"/>
        <v>370892900</v>
      </c>
      <c r="AJ21" s="87">
        <f>AJ11+AJ13+AJ19</f>
        <v>1713</v>
      </c>
    </row>
    <row r="22" spans="1:36" ht="14.45" customHeight="1" x14ac:dyDescent="0.15">
      <c r="A22" s="239"/>
      <c r="B22" s="184" t="s">
        <v>8</v>
      </c>
      <c r="C22" s="185"/>
      <c r="D22" s="22">
        <v>12</v>
      </c>
      <c r="E22" s="87">
        <f t="shared" ref="E22:M22" si="10">E12+E16+E20</f>
        <v>22</v>
      </c>
      <c r="F22" s="92">
        <f t="shared" si="10"/>
        <v>137.11000000000001</v>
      </c>
      <c r="G22" s="87">
        <f t="shared" si="10"/>
        <v>3270</v>
      </c>
      <c r="H22" s="87">
        <f t="shared" si="10"/>
        <v>324</v>
      </c>
      <c r="I22" s="92">
        <f t="shared" si="10"/>
        <v>20035.43</v>
      </c>
      <c r="J22" s="87">
        <f t="shared" si="10"/>
        <v>1794279</v>
      </c>
      <c r="K22" s="87">
        <f t="shared" si="10"/>
        <v>522</v>
      </c>
      <c r="L22" s="92">
        <f t="shared" si="10"/>
        <v>201546.01</v>
      </c>
      <c r="M22" s="87">
        <f t="shared" si="10"/>
        <v>17095051</v>
      </c>
      <c r="N22" s="87">
        <f t="shared" si="0"/>
        <v>84819.595287448261</v>
      </c>
      <c r="O22" s="87">
        <f t="shared" ref="O22:V22" si="11">O12+O16+O20</f>
        <v>5</v>
      </c>
      <c r="P22" s="87">
        <f t="shared" si="11"/>
        <v>105411</v>
      </c>
      <c r="Q22" s="87">
        <f t="shared" si="11"/>
        <v>187</v>
      </c>
      <c r="R22" s="87">
        <f t="shared" si="11"/>
        <v>1318107</v>
      </c>
      <c r="S22" s="87">
        <f t="shared" si="11"/>
        <v>192</v>
      </c>
      <c r="T22" s="87">
        <f t="shared" si="11"/>
        <v>1423518</v>
      </c>
      <c r="U22" s="87">
        <f t="shared" si="11"/>
        <v>4</v>
      </c>
      <c r="V22" s="87">
        <f t="shared" si="11"/>
        <v>419</v>
      </c>
      <c r="W22" s="22">
        <v>12</v>
      </c>
      <c r="X22" s="239"/>
      <c r="Y22" s="184" t="s">
        <v>8</v>
      </c>
      <c r="Z22" s="185"/>
      <c r="AA22" s="22">
        <v>12</v>
      </c>
      <c r="AB22" s="87">
        <f>AB12+AB16+AB20</f>
        <v>518</v>
      </c>
      <c r="AC22" s="87">
        <f t="shared" si="6"/>
        <v>15671114</v>
      </c>
      <c r="AD22" s="87">
        <f>AD12+AD16+AD20</f>
        <v>620379860</v>
      </c>
      <c r="AE22" s="87">
        <f>AE12+AE16+AE20</f>
        <v>17</v>
      </c>
      <c r="AF22" s="87">
        <f>AF12+AF16+AF20</f>
        <v>75493860</v>
      </c>
      <c r="AG22" s="87">
        <f>AG12+AG16+AG20</f>
        <v>7525000</v>
      </c>
      <c r="AH22" s="87">
        <f>AH12+AH16+AH20</f>
        <v>505</v>
      </c>
      <c r="AI22" s="87">
        <f t="shared" si="7"/>
        <v>537361000</v>
      </c>
      <c r="AJ22" s="87">
        <f>AJ12+AJ16+AJ20</f>
        <v>348</v>
      </c>
    </row>
    <row r="23" spans="1:36" s="5" customFormat="1" ht="14.45" customHeight="1" x14ac:dyDescent="0.15">
      <c r="A23" s="236" t="s">
        <v>52</v>
      </c>
      <c r="B23" s="237"/>
      <c r="C23" s="238"/>
      <c r="D23" s="82">
        <v>13</v>
      </c>
      <c r="E23" s="88">
        <f t="shared" ref="E23:M23" si="12">E21+E22</f>
        <v>46</v>
      </c>
      <c r="F23" s="93">
        <f t="shared" si="12"/>
        <v>236.91000000000003</v>
      </c>
      <c r="G23" s="88">
        <f t="shared" si="12"/>
        <v>6221</v>
      </c>
      <c r="H23" s="88">
        <f t="shared" si="12"/>
        <v>3795</v>
      </c>
      <c r="I23" s="93">
        <f t="shared" si="12"/>
        <v>266742.65000000002</v>
      </c>
      <c r="J23" s="88">
        <f t="shared" si="12"/>
        <v>21376280</v>
      </c>
      <c r="K23" s="88">
        <f t="shared" si="12"/>
        <v>2518</v>
      </c>
      <c r="L23" s="93">
        <f t="shared" si="12"/>
        <v>483153.02</v>
      </c>
      <c r="M23" s="88">
        <f t="shared" si="12"/>
        <v>35294320</v>
      </c>
      <c r="N23" s="88">
        <f t="shared" si="0"/>
        <v>73049.983212357853</v>
      </c>
      <c r="O23" s="88">
        <f t="shared" ref="O23:V23" si="13">O21+O22</f>
        <v>45</v>
      </c>
      <c r="P23" s="88">
        <f t="shared" si="13"/>
        <v>250577</v>
      </c>
      <c r="Q23" s="88">
        <f t="shared" si="13"/>
        <v>1101</v>
      </c>
      <c r="R23" s="88">
        <f t="shared" si="13"/>
        <v>8621522</v>
      </c>
      <c r="S23" s="88">
        <f t="shared" si="13"/>
        <v>1146</v>
      </c>
      <c r="T23" s="88">
        <f t="shared" si="13"/>
        <v>8872099</v>
      </c>
      <c r="U23" s="88">
        <f t="shared" si="13"/>
        <v>112</v>
      </c>
      <c r="V23" s="88">
        <f t="shared" si="13"/>
        <v>12929</v>
      </c>
      <c r="W23" s="82">
        <v>13</v>
      </c>
      <c r="X23" s="236" t="s">
        <v>52</v>
      </c>
      <c r="Y23" s="237"/>
      <c r="Z23" s="238"/>
      <c r="AA23" s="82">
        <v>13</v>
      </c>
      <c r="AB23" s="88">
        <f>AB21+AB22</f>
        <v>2387</v>
      </c>
      <c r="AC23" s="88">
        <f t="shared" si="6"/>
        <v>26409292</v>
      </c>
      <c r="AD23" s="88">
        <f>AD21+AD22</f>
        <v>997866420</v>
      </c>
      <c r="AE23" s="88">
        <f>AE21+AE22</f>
        <v>35</v>
      </c>
      <c r="AF23" s="88">
        <f>AF21+AF22</f>
        <v>82084120</v>
      </c>
      <c r="AG23" s="88">
        <f>AG21+AG22</f>
        <v>7528400</v>
      </c>
      <c r="AH23" s="88">
        <f>AH21+AH22</f>
        <v>2368</v>
      </c>
      <c r="AI23" s="88">
        <f t="shared" si="7"/>
        <v>908253900</v>
      </c>
      <c r="AJ23" s="88">
        <f>AJ21+AJ22</f>
        <v>2061</v>
      </c>
    </row>
    <row r="24" spans="1:36" ht="14.45" customHeight="1" x14ac:dyDescent="0.15">
      <c r="A24" s="258" t="s">
        <v>12</v>
      </c>
      <c r="B24" s="259"/>
      <c r="C24" s="15" t="s">
        <v>7</v>
      </c>
      <c r="D24" s="22">
        <v>14</v>
      </c>
      <c r="E24" s="87">
        <v>150</v>
      </c>
      <c r="F24" s="92">
        <v>5459.47</v>
      </c>
      <c r="G24" s="87">
        <v>8630</v>
      </c>
      <c r="H24" s="87">
        <v>523</v>
      </c>
      <c r="I24" s="92">
        <v>56879.95</v>
      </c>
      <c r="J24" s="87">
        <v>1451116</v>
      </c>
      <c r="K24" s="87">
        <v>2010</v>
      </c>
      <c r="L24" s="92">
        <v>304937.19</v>
      </c>
      <c r="M24" s="87">
        <v>4147493</v>
      </c>
      <c r="N24" s="87">
        <f>M24/L24*1000</f>
        <v>13601.138647601494</v>
      </c>
      <c r="O24" s="87">
        <v>2</v>
      </c>
      <c r="P24" s="87">
        <v>5109</v>
      </c>
      <c r="Q24" s="87">
        <v>24</v>
      </c>
      <c r="R24" s="87">
        <v>68286</v>
      </c>
      <c r="S24" s="87">
        <f>O24+Q24</f>
        <v>26</v>
      </c>
      <c r="T24" s="87">
        <f>P24+R24</f>
        <v>73395</v>
      </c>
      <c r="U24" s="87">
        <v>5</v>
      </c>
      <c r="V24" s="87">
        <v>191</v>
      </c>
      <c r="W24" s="22">
        <v>14</v>
      </c>
      <c r="X24" s="258" t="s">
        <v>12</v>
      </c>
      <c r="Y24" s="259"/>
      <c r="Z24" s="15" t="s">
        <v>7</v>
      </c>
      <c r="AA24" s="22">
        <v>14</v>
      </c>
      <c r="AB24" s="87">
        <v>2003</v>
      </c>
      <c r="AC24" s="87">
        <f t="shared" si="6"/>
        <v>4073907</v>
      </c>
      <c r="AD24" s="87">
        <v>130211240</v>
      </c>
      <c r="AE24" s="87">
        <v>3</v>
      </c>
      <c r="AF24" s="87">
        <v>346940</v>
      </c>
      <c r="AG24" s="87">
        <v>0</v>
      </c>
      <c r="AH24" s="87">
        <v>2001</v>
      </c>
      <c r="AI24" s="87">
        <f t="shared" si="7"/>
        <v>129864300</v>
      </c>
      <c r="AJ24" s="87">
        <v>1513</v>
      </c>
    </row>
    <row r="25" spans="1:36" ht="14.45" customHeight="1" x14ac:dyDescent="0.15">
      <c r="A25" s="258"/>
      <c r="B25" s="259"/>
      <c r="C25" s="15" t="s">
        <v>10</v>
      </c>
      <c r="D25" s="22">
        <v>15</v>
      </c>
      <c r="E25" s="87">
        <v>13</v>
      </c>
      <c r="F25" s="92">
        <v>455.87</v>
      </c>
      <c r="G25" s="87">
        <v>834</v>
      </c>
      <c r="H25" s="87">
        <v>115</v>
      </c>
      <c r="I25" s="92">
        <v>10473.08</v>
      </c>
      <c r="J25" s="87">
        <v>617066</v>
      </c>
      <c r="K25" s="87">
        <v>532</v>
      </c>
      <c r="L25" s="92">
        <v>200582.43</v>
      </c>
      <c r="M25" s="87">
        <v>9091818</v>
      </c>
      <c r="N25" s="87">
        <f>M25/L25*1000</f>
        <v>45327.09071278078</v>
      </c>
      <c r="O25" s="87">
        <v>0</v>
      </c>
      <c r="P25" s="87">
        <v>0</v>
      </c>
      <c r="Q25" s="87">
        <v>11</v>
      </c>
      <c r="R25" s="87">
        <v>63000</v>
      </c>
      <c r="S25" s="87">
        <f>O25+Q25</f>
        <v>11</v>
      </c>
      <c r="T25" s="87">
        <f>P25+R25</f>
        <v>63000</v>
      </c>
      <c r="U25" s="87">
        <v>1</v>
      </c>
      <c r="V25" s="87">
        <v>106</v>
      </c>
      <c r="W25" s="22">
        <v>15</v>
      </c>
      <c r="X25" s="258"/>
      <c r="Y25" s="259"/>
      <c r="Z25" s="15" t="s">
        <v>10</v>
      </c>
      <c r="AA25" s="22">
        <v>15</v>
      </c>
      <c r="AB25" s="87">
        <v>531</v>
      </c>
      <c r="AC25" s="87">
        <f t="shared" si="6"/>
        <v>9028712</v>
      </c>
      <c r="AD25" s="87">
        <v>347194340</v>
      </c>
      <c r="AE25" s="87">
        <v>1</v>
      </c>
      <c r="AF25" s="87">
        <v>27262840</v>
      </c>
      <c r="AG25" s="87">
        <v>0</v>
      </c>
      <c r="AH25" s="87">
        <v>530</v>
      </c>
      <c r="AI25" s="87">
        <f t="shared" si="7"/>
        <v>319931500</v>
      </c>
      <c r="AJ25" s="87">
        <v>348</v>
      </c>
    </row>
    <row r="26" spans="1:36" s="5" customFormat="1" ht="14.45" customHeight="1" x14ac:dyDescent="0.15">
      <c r="A26" s="236" t="s">
        <v>53</v>
      </c>
      <c r="B26" s="237"/>
      <c r="C26" s="238"/>
      <c r="D26" s="82">
        <v>16</v>
      </c>
      <c r="E26" s="88">
        <f t="shared" ref="E26:M26" si="14">E24+E25</f>
        <v>163</v>
      </c>
      <c r="F26" s="93">
        <f t="shared" si="14"/>
        <v>5915.34</v>
      </c>
      <c r="G26" s="88">
        <f t="shared" si="14"/>
        <v>9464</v>
      </c>
      <c r="H26" s="88">
        <f t="shared" si="14"/>
        <v>638</v>
      </c>
      <c r="I26" s="93">
        <f t="shared" si="14"/>
        <v>67353.03</v>
      </c>
      <c r="J26" s="88">
        <f t="shared" si="14"/>
        <v>2068182</v>
      </c>
      <c r="K26" s="88">
        <f t="shared" si="14"/>
        <v>2542</v>
      </c>
      <c r="L26" s="93">
        <f t="shared" si="14"/>
        <v>505519.62</v>
      </c>
      <c r="M26" s="88">
        <f t="shared" si="14"/>
        <v>13239311</v>
      </c>
      <c r="N26" s="88">
        <f>M26*1000/L26</f>
        <v>26189.509716754415</v>
      </c>
      <c r="O26" s="88">
        <f t="shared" ref="O26:V26" si="15">O24+O25</f>
        <v>2</v>
      </c>
      <c r="P26" s="88">
        <f t="shared" si="15"/>
        <v>5109</v>
      </c>
      <c r="Q26" s="88">
        <f t="shared" si="15"/>
        <v>35</v>
      </c>
      <c r="R26" s="88">
        <f t="shared" si="15"/>
        <v>131286</v>
      </c>
      <c r="S26" s="88">
        <f t="shared" si="15"/>
        <v>37</v>
      </c>
      <c r="T26" s="88">
        <f t="shared" si="15"/>
        <v>136395</v>
      </c>
      <c r="U26" s="88">
        <f t="shared" si="15"/>
        <v>6</v>
      </c>
      <c r="V26" s="88">
        <f t="shared" si="15"/>
        <v>297</v>
      </c>
      <c r="W26" s="82">
        <v>16</v>
      </c>
      <c r="X26" s="236" t="s">
        <v>53</v>
      </c>
      <c r="Y26" s="237"/>
      <c r="Z26" s="238"/>
      <c r="AA26" s="82">
        <v>16</v>
      </c>
      <c r="AB26" s="88">
        <f>SUM(AB24:AB25)</f>
        <v>2534</v>
      </c>
      <c r="AC26" s="88">
        <f t="shared" si="6"/>
        <v>13102619</v>
      </c>
      <c r="AD26" s="88">
        <f>AD24+AD25</f>
        <v>477405580</v>
      </c>
      <c r="AE26" s="88">
        <f>AE24+AE25</f>
        <v>4</v>
      </c>
      <c r="AF26" s="88">
        <f>AF24+AF25</f>
        <v>27609780</v>
      </c>
      <c r="AG26" s="88">
        <f>AG24+AG25</f>
        <v>0</v>
      </c>
      <c r="AH26" s="88">
        <f>AH24+AH25</f>
        <v>2531</v>
      </c>
      <c r="AI26" s="88">
        <f t="shared" si="7"/>
        <v>449795800</v>
      </c>
      <c r="AJ26" s="88">
        <f>AJ24+AJ25</f>
        <v>1861</v>
      </c>
    </row>
    <row r="27" spans="1:36" s="5" customFormat="1" ht="14.45" customHeight="1" x14ac:dyDescent="0.15">
      <c r="A27" s="224" t="s">
        <v>62</v>
      </c>
      <c r="B27" s="225"/>
      <c r="C27" s="226"/>
      <c r="D27" s="82">
        <v>17</v>
      </c>
      <c r="E27" s="88">
        <f t="shared" ref="E27:M27" si="16">E23+E26</f>
        <v>209</v>
      </c>
      <c r="F27" s="93">
        <f t="shared" si="16"/>
        <v>6152.25</v>
      </c>
      <c r="G27" s="88">
        <f t="shared" si="16"/>
        <v>15685</v>
      </c>
      <c r="H27" s="88">
        <f t="shared" si="16"/>
        <v>4433</v>
      </c>
      <c r="I27" s="93">
        <f t="shared" si="16"/>
        <v>334095.68000000005</v>
      </c>
      <c r="J27" s="88">
        <f t="shared" si="16"/>
        <v>23444462</v>
      </c>
      <c r="K27" s="88">
        <f t="shared" si="16"/>
        <v>5060</v>
      </c>
      <c r="L27" s="93">
        <f t="shared" si="16"/>
        <v>988672.64</v>
      </c>
      <c r="M27" s="88">
        <f t="shared" si="16"/>
        <v>48533631</v>
      </c>
      <c r="N27" s="88">
        <f>M27*1000/L27</f>
        <v>49089.687563317217</v>
      </c>
      <c r="O27" s="88">
        <f t="shared" ref="O27:V27" si="17">O23+O26</f>
        <v>47</v>
      </c>
      <c r="P27" s="88">
        <f t="shared" si="17"/>
        <v>255686</v>
      </c>
      <c r="Q27" s="88">
        <f t="shared" si="17"/>
        <v>1136</v>
      </c>
      <c r="R27" s="88">
        <f t="shared" si="17"/>
        <v>8752808</v>
      </c>
      <c r="S27" s="88">
        <f t="shared" si="17"/>
        <v>1183</v>
      </c>
      <c r="T27" s="88">
        <f t="shared" si="17"/>
        <v>9008494</v>
      </c>
      <c r="U27" s="88">
        <f t="shared" si="17"/>
        <v>118</v>
      </c>
      <c r="V27" s="88">
        <f t="shared" si="17"/>
        <v>13226</v>
      </c>
      <c r="W27" s="82">
        <v>17</v>
      </c>
      <c r="X27" s="224" t="s">
        <v>62</v>
      </c>
      <c r="Y27" s="225"/>
      <c r="Z27" s="226"/>
      <c r="AA27" s="82">
        <v>17</v>
      </c>
      <c r="AB27" s="88">
        <f>AB23+AB26</f>
        <v>4921</v>
      </c>
      <c r="AC27" s="88">
        <f t="shared" si="6"/>
        <v>39511911</v>
      </c>
      <c r="AD27" s="88">
        <f>AD23+AD26</f>
        <v>1475272000</v>
      </c>
      <c r="AE27" s="88">
        <f>AE23+AE26</f>
        <v>39</v>
      </c>
      <c r="AF27" s="88">
        <f>AF23+AF26</f>
        <v>109693900</v>
      </c>
      <c r="AG27" s="88">
        <f>AG23+AG26</f>
        <v>7528400</v>
      </c>
      <c r="AH27" s="88">
        <f>AH23+AH26</f>
        <v>4899</v>
      </c>
      <c r="AI27" s="88">
        <f t="shared" si="7"/>
        <v>1358049700</v>
      </c>
      <c r="AJ27" s="88">
        <f>AJ23+AJ26</f>
        <v>3922</v>
      </c>
    </row>
    <row r="28" spans="1:36" s="5" customFormat="1" ht="9" customHeight="1" x14ac:dyDescent="0.15">
      <c r="A28" s="227"/>
      <c r="B28" s="228"/>
      <c r="C28" s="229"/>
      <c r="D28" s="23"/>
      <c r="E28" s="89"/>
      <c r="F28" s="94"/>
      <c r="G28" s="89"/>
      <c r="H28" s="89"/>
      <c r="I28" s="94"/>
      <c r="J28" s="89"/>
      <c r="K28" s="89"/>
      <c r="L28" s="94"/>
      <c r="M28" s="89"/>
      <c r="N28" s="99"/>
      <c r="O28" s="89"/>
      <c r="P28" s="89"/>
      <c r="Q28" s="89"/>
      <c r="R28" s="89"/>
      <c r="S28" s="89"/>
      <c r="T28" s="89"/>
      <c r="U28" s="89"/>
      <c r="V28" s="89"/>
      <c r="W28" s="23"/>
      <c r="X28" s="227"/>
      <c r="Y28" s="228"/>
      <c r="Z28" s="229"/>
      <c r="AA28" s="23"/>
      <c r="AB28" s="101"/>
      <c r="AC28" s="101"/>
      <c r="AD28" s="101"/>
      <c r="AE28" s="101"/>
      <c r="AF28" s="101"/>
      <c r="AG28" s="89"/>
      <c r="AH28" s="89"/>
      <c r="AI28" s="89"/>
      <c r="AJ28" s="89"/>
    </row>
    <row r="29" spans="1:36" ht="9.75" customHeight="1" x14ac:dyDescent="0.15">
      <c r="A29" s="18"/>
      <c r="B29" s="18"/>
      <c r="C29" s="18"/>
      <c r="D29" s="24"/>
      <c r="E29" s="18"/>
      <c r="F29" s="37"/>
      <c r="G29" s="18"/>
      <c r="H29" s="18"/>
      <c r="I29" s="37"/>
      <c r="J29" s="18"/>
      <c r="K29" s="18"/>
      <c r="L29" s="37"/>
      <c r="M29" s="18"/>
      <c r="N29" s="18"/>
      <c r="O29" s="18"/>
      <c r="P29" s="18"/>
      <c r="Q29" s="18"/>
      <c r="R29" s="18"/>
      <c r="S29" s="18"/>
      <c r="T29" s="18"/>
      <c r="U29" s="70"/>
      <c r="V29" s="70"/>
      <c r="W29" s="24"/>
      <c r="X29" s="18"/>
      <c r="Y29" s="18"/>
      <c r="Z29" s="18"/>
      <c r="AA29" s="24"/>
    </row>
    <row r="30" spans="1:36" ht="19.5" customHeight="1" x14ac:dyDescent="0.15">
      <c r="A30" s="18"/>
      <c r="B30" s="18"/>
      <c r="C30" s="18"/>
      <c r="D30" s="24"/>
      <c r="E30" s="18"/>
      <c r="F30" s="37"/>
      <c r="G30" s="18"/>
      <c r="H30" s="18"/>
      <c r="I30" s="37"/>
      <c r="J30" s="18"/>
      <c r="K30" s="18"/>
      <c r="L30" s="37"/>
      <c r="M30" s="18"/>
      <c r="N30" s="18"/>
      <c r="O30" s="18"/>
      <c r="P30" s="18"/>
      <c r="Q30" s="18"/>
      <c r="R30" s="18"/>
      <c r="S30" s="18"/>
      <c r="T30" s="18"/>
      <c r="U30" s="70"/>
      <c r="V30" s="70"/>
      <c r="W30" s="24"/>
      <c r="X30" s="18"/>
      <c r="Y30" s="18"/>
      <c r="Z30" s="18"/>
      <c r="AA30" s="24"/>
    </row>
    <row r="31" spans="1:36" ht="19.5" customHeight="1" x14ac:dyDescent="0.15">
      <c r="A31" s="63" t="s">
        <v>93</v>
      </c>
      <c r="B31" s="70"/>
      <c r="C31" s="70"/>
      <c r="D31" s="24"/>
      <c r="E31" s="18"/>
      <c r="F31" s="37"/>
      <c r="G31" s="18"/>
      <c r="H31" s="18"/>
      <c r="I31" s="37"/>
      <c r="J31" s="18"/>
      <c r="K31" s="18"/>
      <c r="L31" s="37"/>
      <c r="M31" s="18"/>
      <c r="N31" s="18"/>
      <c r="O31" s="18"/>
      <c r="P31" s="18"/>
      <c r="Q31" s="18"/>
      <c r="R31" s="18"/>
      <c r="S31" s="18"/>
      <c r="T31" s="18"/>
      <c r="U31" s="100"/>
      <c r="V31" s="70"/>
      <c r="W31" s="24"/>
      <c r="X31" s="63"/>
      <c r="Y31" s="70"/>
      <c r="Z31" s="70"/>
      <c r="AA31" s="24"/>
      <c r="AC31" s="70"/>
      <c r="AD31" s="70"/>
      <c r="AE31" s="70"/>
      <c r="AF31" s="70"/>
      <c r="AG31" s="70"/>
      <c r="AH31" s="70"/>
      <c r="AI31" s="70"/>
      <c r="AJ31" s="70"/>
    </row>
    <row r="32" spans="1:36" s="3" customFormat="1" ht="14.45" customHeight="1" x14ac:dyDescent="0.15">
      <c r="A32" s="151"/>
      <c r="B32" s="186"/>
      <c r="C32" s="152"/>
      <c r="D32" s="189" t="s">
        <v>26</v>
      </c>
      <c r="E32" s="192" t="s">
        <v>16</v>
      </c>
      <c r="F32" s="193"/>
      <c r="G32" s="194"/>
      <c r="H32" s="192" t="s">
        <v>81</v>
      </c>
      <c r="I32" s="193"/>
      <c r="J32" s="194"/>
      <c r="K32" s="201" t="s">
        <v>79</v>
      </c>
      <c r="L32" s="202"/>
      <c r="M32" s="207" t="s">
        <v>63</v>
      </c>
      <c r="N32" s="208"/>
      <c r="O32" s="230" t="s">
        <v>64</v>
      </c>
      <c r="P32" s="231"/>
      <c r="Q32" s="231"/>
      <c r="R32" s="231"/>
      <c r="S32" s="231"/>
      <c r="T32" s="232"/>
      <c r="U32" s="163" t="s">
        <v>44</v>
      </c>
      <c r="V32" s="194"/>
      <c r="W32" s="209" t="s">
        <v>26</v>
      </c>
      <c r="X32" s="212"/>
      <c r="Y32" s="213"/>
      <c r="Z32" s="214"/>
      <c r="AA32" s="209" t="s">
        <v>26</v>
      </c>
      <c r="AB32" s="163" t="s">
        <v>5</v>
      </c>
      <c r="AC32" s="167"/>
      <c r="AD32" s="178" t="s">
        <v>66</v>
      </c>
      <c r="AE32" s="163" t="s">
        <v>80</v>
      </c>
      <c r="AF32" s="167"/>
      <c r="AG32" s="240" t="s">
        <v>84</v>
      </c>
      <c r="AH32" s="163" t="s">
        <v>39</v>
      </c>
      <c r="AI32" s="167"/>
      <c r="AJ32" s="243" t="s">
        <v>13</v>
      </c>
    </row>
    <row r="33" spans="1:36" s="3" customFormat="1" ht="14.45" customHeight="1" x14ac:dyDescent="0.15">
      <c r="A33" s="153"/>
      <c r="B33" s="187"/>
      <c r="C33" s="154"/>
      <c r="D33" s="190"/>
      <c r="E33" s="195"/>
      <c r="F33" s="196"/>
      <c r="G33" s="197"/>
      <c r="H33" s="195"/>
      <c r="I33" s="196"/>
      <c r="J33" s="197"/>
      <c r="K33" s="203"/>
      <c r="L33" s="204"/>
      <c r="M33" s="207"/>
      <c r="N33" s="208"/>
      <c r="O33" s="246" t="s">
        <v>82</v>
      </c>
      <c r="P33" s="247"/>
      <c r="Q33" s="246" t="s">
        <v>83</v>
      </c>
      <c r="R33" s="252"/>
      <c r="S33" s="151" t="s">
        <v>78</v>
      </c>
      <c r="T33" s="152"/>
      <c r="U33" s="195"/>
      <c r="V33" s="197"/>
      <c r="W33" s="210"/>
      <c r="X33" s="215"/>
      <c r="Y33" s="216"/>
      <c r="Z33" s="217"/>
      <c r="AA33" s="210"/>
      <c r="AB33" s="162"/>
      <c r="AC33" s="241"/>
      <c r="AD33" s="257"/>
      <c r="AE33" s="162"/>
      <c r="AF33" s="241"/>
      <c r="AG33" s="240"/>
      <c r="AH33" s="162"/>
      <c r="AI33" s="241"/>
      <c r="AJ33" s="244"/>
    </row>
    <row r="34" spans="1:36" s="3" customFormat="1" ht="14.45" customHeight="1" x14ac:dyDescent="0.15">
      <c r="A34" s="153"/>
      <c r="B34" s="187"/>
      <c r="C34" s="154"/>
      <c r="D34" s="190"/>
      <c r="E34" s="195"/>
      <c r="F34" s="196"/>
      <c r="G34" s="197"/>
      <c r="H34" s="195"/>
      <c r="I34" s="196"/>
      <c r="J34" s="197"/>
      <c r="K34" s="203"/>
      <c r="L34" s="204"/>
      <c r="M34" s="207"/>
      <c r="N34" s="208"/>
      <c r="O34" s="248"/>
      <c r="P34" s="249"/>
      <c r="Q34" s="253"/>
      <c r="R34" s="254"/>
      <c r="S34" s="153"/>
      <c r="T34" s="154"/>
      <c r="U34" s="195"/>
      <c r="V34" s="197"/>
      <c r="W34" s="210"/>
      <c r="X34" s="215"/>
      <c r="Y34" s="216"/>
      <c r="Z34" s="217"/>
      <c r="AA34" s="210"/>
      <c r="AB34" s="242"/>
      <c r="AC34" s="169"/>
      <c r="AD34" s="257"/>
      <c r="AE34" s="162"/>
      <c r="AF34" s="241"/>
      <c r="AG34" s="240"/>
      <c r="AH34" s="242"/>
      <c r="AI34" s="169"/>
      <c r="AJ34" s="244"/>
    </row>
    <row r="35" spans="1:36" s="3" customFormat="1" ht="24" customHeight="1" x14ac:dyDescent="0.15">
      <c r="A35" s="153"/>
      <c r="B35" s="187"/>
      <c r="C35" s="154"/>
      <c r="D35" s="190"/>
      <c r="E35" s="198"/>
      <c r="F35" s="199"/>
      <c r="G35" s="200"/>
      <c r="H35" s="198"/>
      <c r="I35" s="199"/>
      <c r="J35" s="200"/>
      <c r="K35" s="205"/>
      <c r="L35" s="206"/>
      <c r="M35" s="207"/>
      <c r="N35" s="208"/>
      <c r="O35" s="248"/>
      <c r="P35" s="249"/>
      <c r="Q35" s="253"/>
      <c r="R35" s="254"/>
      <c r="S35" s="155"/>
      <c r="T35" s="156"/>
      <c r="U35" s="198"/>
      <c r="V35" s="200"/>
      <c r="W35" s="210"/>
      <c r="X35" s="215"/>
      <c r="Y35" s="216"/>
      <c r="Z35" s="217"/>
      <c r="AA35" s="210"/>
      <c r="AB35" s="223" t="s">
        <v>29</v>
      </c>
      <c r="AC35" s="223" t="s">
        <v>65</v>
      </c>
      <c r="AD35" s="257"/>
      <c r="AE35" s="242"/>
      <c r="AF35" s="169"/>
      <c r="AG35" s="240"/>
      <c r="AH35" s="223" t="s">
        <v>29</v>
      </c>
      <c r="AI35" s="223" t="s">
        <v>32</v>
      </c>
      <c r="AJ35" s="244"/>
    </row>
    <row r="36" spans="1:36" s="3" customFormat="1" ht="14.45" customHeight="1" x14ac:dyDescent="0.15">
      <c r="A36" s="153"/>
      <c r="B36" s="187"/>
      <c r="C36" s="154"/>
      <c r="D36" s="190"/>
      <c r="E36" s="221" t="s">
        <v>29</v>
      </c>
      <c r="F36" s="221" t="s">
        <v>47</v>
      </c>
      <c r="G36" s="221" t="s">
        <v>54</v>
      </c>
      <c r="H36" s="221" t="s">
        <v>56</v>
      </c>
      <c r="I36" s="221" t="s">
        <v>47</v>
      </c>
      <c r="J36" s="221" t="s">
        <v>54</v>
      </c>
      <c r="K36" s="221" t="s">
        <v>29</v>
      </c>
      <c r="L36" s="221" t="s">
        <v>47</v>
      </c>
      <c r="M36" s="221" t="s">
        <v>54</v>
      </c>
      <c r="N36" s="223" t="s">
        <v>41</v>
      </c>
      <c r="O36" s="250"/>
      <c r="P36" s="251"/>
      <c r="Q36" s="255"/>
      <c r="R36" s="256"/>
      <c r="S36" s="221" t="s">
        <v>29</v>
      </c>
      <c r="T36" s="221" t="s">
        <v>18</v>
      </c>
      <c r="U36" s="221" t="s">
        <v>29</v>
      </c>
      <c r="V36" s="221" t="s">
        <v>54</v>
      </c>
      <c r="W36" s="210"/>
      <c r="X36" s="215"/>
      <c r="Y36" s="216"/>
      <c r="Z36" s="217"/>
      <c r="AA36" s="210"/>
      <c r="AB36" s="223"/>
      <c r="AC36" s="223"/>
      <c r="AD36" s="257"/>
      <c r="AE36" s="178" t="s">
        <v>29</v>
      </c>
      <c r="AF36" s="178" t="s">
        <v>55</v>
      </c>
      <c r="AG36" s="240"/>
      <c r="AH36" s="223"/>
      <c r="AI36" s="223"/>
      <c r="AJ36" s="244"/>
    </row>
    <row r="37" spans="1:36" s="3" customFormat="1" ht="14.45" customHeight="1" x14ac:dyDescent="0.15">
      <c r="A37" s="155"/>
      <c r="B37" s="188"/>
      <c r="C37" s="156"/>
      <c r="D37" s="191"/>
      <c r="E37" s="222"/>
      <c r="F37" s="222"/>
      <c r="G37" s="222"/>
      <c r="H37" s="222"/>
      <c r="I37" s="222"/>
      <c r="J37" s="222"/>
      <c r="K37" s="222"/>
      <c r="L37" s="222"/>
      <c r="M37" s="222"/>
      <c r="N37" s="223"/>
      <c r="O37" s="85" t="s">
        <v>29</v>
      </c>
      <c r="P37" s="85" t="s">
        <v>18</v>
      </c>
      <c r="Q37" s="85" t="s">
        <v>29</v>
      </c>
      <c r="R37" s="85" t="s">
        <v>18</v>
      </c>
      <c r="S37" s="222"/>
      <c r="T37" s="222"/>
      <c r="U37" s="222"/>
      <c r="V37" s="222"/>
      <c r="W37" s="211"/>
      <c r="X37" s="218"/>
      <c r="Y37" s="219"/>
      <c r="Z37" s="220"/>
      <c r="AA37" s="211"/>
      <c r="AB37" s="223"/>
      <c r="AC37" s="223"/>
      <c r="AD37" s="179"/>
      <c r="AE37" s="179"/>
      <c r="AF37" s="179"/>
      <c r="AG37" s="240"/>
      <c r="AH37" s="223"/>
      <c r="AI37" s="223"/>
      <c r="AJ37" s="245"/>
    </row>
    <row r="38" spans="1:36" s="4" customFormat="1" ht="14.45" customHeight="1" x14ac:dyDescent="0.15">
      <c r="A38" s="65"/>
      <c r="B38" s="71"/>
      <c r="C38" s="76"/>
      <c r="D38" s="22"/>
      <c r="E38" s="86" t="s">
        <v>2</v>
      </c>
      <c r="F38" s="86" t="s">
        <v>4</v>
      </c>
      <c r="G38" s="86" t="s">
        <v>15</v>
      </c>
      <c r="H38" s="86" t="s">
        <v>2</v>
      </c>
      <c r="I38" s="86" t="s">
        <v>4</v>
      </c>
      <c r="J38" s="86" t="s">
        <v>15</v>
      </c>
      <c r="K38" s="86" t="s">
        <v>2</v>
      </c>
      <c r="L38" s="86" t="s">
        <v>4</v>
      </c>
      <c r="M38" s="86" t="s">
        <v>15</v>
      </c>
      <c r="N38" s="86" t="s">
        <v>6</v>
      </c>
      <c r="O38" s="86" t="s">
        <v>11</v>
      </c>
      <c r="P38" s="86" t="s">
        <v>15</v>
      </c>
      <c r="Q38" s="86" t="s">
        <v>11</v>
      </c>
      <c r="R38" s="86" t="s">
        <v>15</v>
      </c>
      <c r="S38" s="86" t="s">
        <v>11</v>
      </c>
      <c r="T38" s="86" t="s">
        <v>15</v>
      </c>
      <c r="U38" s="86" t="s">
        <v>11</v>
      </c>
      <c r="V38" s="86" t="s">
        <v>15</v>
      </c>
      <c r="W38" s="22"/>
      <c r="X38" s="65"/>
      <c r="Y38" s="71"/>
      <c r="Z38" s="76"/>
      <c r="AA38" s="22"/>
      <c r="AB38" s="86" t="s">
        <v>11</v>
      </c>
      <c r="AC38" s="86" t="s">
        <v>15</v>
      </c>
      <c r="AD38" s="86" t="s">
        <v>6</v>
      </c>
      <c r="AE38" s="86" t="s">
        <v>11</v>
      </c>
      <c r="AF38" s="86" t="s">
        <v>6</v>
      </c>
      <c r="AG38" s="86" t="s">
        <v>6</v>
      </c>
      <c r="AH38" s="86" t="s">
        <v>11</v>
      </c>
      <c r="AI38" s="86" t="s">
        <v>6</v>
      </c>
      <c r="AJ38" s="86" t="s">
        <v>19</v>
      </c>
    </row>
    <row r="39" spans="1:36" s="4" customFormat="1" ht="14.45" customHeight="1" x14ac:dyDescent="0.15">
      <c r="A39" s="64"/>
      <c r="B39" s="69"/>
      <c r="C39" s="14"/>
      <c r="D39" s="22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22"/>
      <c r="X39" s="64"/>
      <c r="Y39" s="69"/>
      <c r="Z39" s="14"/>
      <c r="AA39" s="22"/>
      <c r="AB39" s="86"/>
      <c r="AC39" s="86"/>
      <c r="AD39" s="86"/>
      <c r="AE39" s="86"/>
      <c r="AF39" s="86"/>
      <c r="AG39" s="86"/>
      <c r="AH39" s="86"/>
      <c r="AI39" s="86"/>
      <c r="AJ39" s="86"/>
    </row>
    <row r="40" spans="1:36" ht="14.45" customHeight="1" x14ac:dyDescent="0.15">
      <c r="A40" s="66"/>
      <c r="B40" s="72"/>
      <c r="C40" s="77"/>
      <c r="D40" s="22"/>
      <c r="E40" s="87"/>
      <c r="F40" s="92"/>
      <c r="G40" s="87"/>
      <c r="H40" s="87"/>
      <c r="I40" s="92"/>
      <c r="J40" s="87"/>
      <c r="K40" s="87"/>
      <c r="L40" s="92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22"/>
      <c r="X40" s="66"/>
      <c r="Y40" s="72"/>
      <c r="Z40" s="77"/>
      <c r="AA40" s="22"/>
      <c r="AB40" s="87"/>
      <c r="AC40" s="87"/>
      <c r="AD40" s="87"/>
      <c r="AE40" s="87"/>
      <c r="AF40" s="87"/>
      <c r="AG40" s="87"/>
      <c r="AH40" s="87"/>
      <c r="AI40" s="87"/>
      <c r="AJ40" s="87"/>
    </row>
    <row r="41" spans="1:36" ht="14.45" customHeight="1" x14ac:dyDescent="0.15">
      <c r="A41" s="233" t="s">
        <v>91</v>
      </c>
      <c r="B41" s="234"/>
      <c r="C41" s="235"/>
      <c r="D41" s="22">
        <v>1</v>
      </c>
      <c r="E41" s="87">
        <v>130</v>
      </c>
      <c r="F41" s="92">
        <v>5098.74</v>
      </c>
      <c r="G41" s="87">
        <v>9650</v>
      </c>
      <c r="H41" s="87">
        <v>4938</v>
      </c>
      <c r="I41" s="92">
        <v>408354.7</v>
      </c>
      <c r="J41" s="87">
        <v>29116868</v>
      </c>
      <c r="K41" s="87">
        <v>6851</v>
      </c>
      <c r="L41" s="92">
        <v>1304723.5</v>
      </c>
      <c r="M41" s="87">
        <v>70446957</v>
      </c>
      <c r="N41" s="87">
        <f>M41*1000/L41</f>
        <v>53993.782590717499</v>
      </c>
      <c r="O41" s="87">
        <v>89</v>
      </c>
      <c r="P41" s="87">
        <v>381310</v>
      </c>
      <c r="Q41" s="87">
        <v>1498</v>
      </c>
      <c r="R41" s="87">
        <v>11554990</v>
      </c>
      <c r="S41" s="87">
        <f>O41+Q41</f>
        <v>1587</v>
      </c>
      <c r="T41" s="87">
        <f>P41+R41</f>
        <v>11936300</v>
      </c>
      <c r="U41" s="87">
        <v>110</v>
      </c>
      <c r="V41" s="87">
        <v>13324</v>
      </c>
      <c r="W41" s="22">
        <v>1</v>
      </c>
      <c r="X41" s="233" t="s">
        <v>91</v>
      </c>
      <c r="Y41" s="234"/>
      <c r="Z41" s="235"/>
      <c r="AA41" s="22">
        <v>1</v>
      </c>
      <c r="AB41" s="87">
        <v>6714</v>
      </c>
      <c r="AC41" s="87">
        <f>M41-T41-V41</f>
        <v>58497333</v>
      </c>
      <c r="AD41" s="87">
        <v>2174777360</v>
      </c>
      <c r="AE41" s="87">
        <v>73</v>
      </c>
      <c r="AF41" s="87">
        <v>307997890</v>
      </c>
      <c r="AG41" s="87">
        <v>12706870</v>
      </c>
      <c r="AH41" s="87">
        <v>5765</v>
      </c>
      <c r="AI41" s="87">
        <f>ROUNDDOWN(AD41-AF41-AG41,-2)</f>
        <v>1854072600</v>
      </c>
      <c r="AJ41" s="87">
        <v>4796</v>
      </c>
    </row>
    <row r="42" spans="1:36" ht="14.45" customHeight="1" x14ac:dyDescent="0.15">
      <c r="A42" s="67"/>
      <c r="B42" s="73"/>
      <c r="C42" s="78"/>
      <c r="D42" s="22"/>
      <c r="E42" s="87"/>
      <c r="F42" s="92"/>
      <c r="G42" s="87"/>
      <c r="H42" s="87"/>
      <c r="I42" s="92"/>
      <c r="J42" s="87"/>
      <c r="K42" s="87"/>
      <c r="L42" s="92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22"/>
      <c r="X42" s="67"/>
      <c r="Y42" s="73"/>
      <c r="Z42" s="78"/>
      <c r="AA42" s="22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1:36" s="59" customFormat="1" ht="14.45" customHeight="1" x14ac:dyDescent="0.15">
      <c r="A43" s="68"/>
      <c r="B43" s="74"/>
      <c r="C43" s="79"/>
      <c r="D43" s="83"/>
      <c r="E43" s="90"/>
      <c r="F43" s="95"/>
      <c r="G43" s="90"/>
      <c r="H43" s="90"/>
      <c r="I43" s="95"/>
      <c r="J43" s="90"/>
      <c r="K43" s="90"/>
      <c r="L43" s="95"/>
      <c r="M43" s="90"/>
      <c r="N43" s="87"/>
      <c r="O43" s="90"/>
      <c r="P43" s="90"/>
      <c r="Q43" s="90"/>
      <c r="R43" s="90"/>
      <c r="S43" s="87"/>
      <c r="T43" s="87"/>
      <c r="U43" s="90"/>
      <c r="V43" s="90"/>
      <c r="W43" s="83"/>
      <c r="X43" s="68"/>
      <c r="Y43" s="74"/>
      <c r="Z43" s="79"/>
      <c r="AA43" s="83"/>
      <c r="AB43" s="90"/>
      <c r="AC43" s="87"/>
      <c r="AD43" s="90"/>
      <c r="AE43" s="90"/>
      <c r="AF43" s="90"/>
      <c r="AG43" s="90"/>
      <c r="AH43" s="90"/>
      <c r="AI43" s="87"/>
      <c r="AJ43" s="90"/>
    </row>
    <row r="44" spans="1:36" ht="14.45" customHeight="1" x14ac:dyDescent="0.15">
      <c r="A44" s="233" t="s">
        <v>90</v>
      </c>
      <c r="B44" s="234"/>
      <c r="C44" s="235"/>
      <c r="D44" s="22">
        <v>2</v>
      </c>
      <c r="E44" s="87">
        <v>127</v>
      </c>
      <c r="F44" s="92">
        <v>5058.3599999999997</v>
      </c>
      <c r="G44" s="87">
        <v>8202</v>
      </c>
      <c r="H44" s="87">
        <v>3903</v>
      </c>
      <c r="I44" s="92">
        <v>325945.76</v>
      </c>
      <c r="J44" s="87">
        <v>22806293</v>
      </c>
      <c r="K44" s="87">
        <v>5946</v>
      </c>
      <c r="L44" s="92">
        <v>1094372.68</v>
      </c>
      <c r="M44" s="87">
        <v>56178789</v>
      </c>
      <c r="N44" s="87">
        <f>M44*1000/L44</f>
        <v>51334.239264817908</v>
      </c>
      <c r="O44" s="87">
        <v>39</v>
      </c>
      <c r="P44" s="87">
        <v>187485</v>
      </c>
      <c r="Q44" s="87">
        <v>1172</v>
      </c>
      <c r="R44" s="87">
        <v>9384934</v>
      </c>
      <c r="S44" s="87">
        <f>O44+Q44</f>
        <v>1211</v>
      </c>
      <c r="T44" s="87">
        <f>P44+R44</f>
        <v>9572419</v>
      </c>
      <c r="U44" s="87">
        <v>91</v>
      </c>
      <c r="V44" s="87">
        <v>10921</v>
      </c>
      <c r="W44" s="22">
        <v>2</v>
      </c>
      <c r="X44" s="233" t="s">
        <v>90</v>
      </c>
      <c r="Y44" s="234"/>
      <c r="Z44" s="235"/>
      <c r="AA44" s="22">
        <v>2</v>
      </c>
      <c r="AB44" s="87">
        <v>5847</v>
      </c>
      <c r="AC44" s="87">
        <f>M44-T44-V44</f>
        <v>46595449</v>
      </c>
      <c r="AD44" s="87">
        <v>1715131620</v>
      </c>
      <c r="AE44" s="87">
        <v>75</v>
      </c>
      <c r="AF44" s="87">
        <v>210074200</v>
      </c>
      <c r="AG44" s="87">
        <v>768320</v>
      </c>
      <c r="AH44" s="87">
        <v>5108</v>
      </c>
      <c r="AI44" s="87">
        <f>ROUNDDOWN(AD44-AF44-AG44,-2)</f>
        <v>1504289100</v>
      </c>
      <c r="AJ44" s="87">
        <v>4224</v>
      </c>
    </row>
    <row r="45" spans="1:36" ht="14.45" customHeight="1" x14ac:dyDescent="0.15">
      <c r="A45" s="67"/>
      <c r="B45" s="73"/>
      <c r="C45" s="78"/>
      <c r="D45" s="22"/>
      <c r="E45" s="87"/>
      <c r="F45" s="92"/>
      <c r="G45" s="87"/>
      <c r="H45" s="87"/>
      <c r="I45" s="92"/>
      <c r="J45" s="87"/>
      <c r="K45" s="87"/>
      <c r="L45" s="92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22"/>
      <c r="X45" s="67"/>
      <c r="Y45" s="73"/>
      <c r="Z45" s="78"/>
      <c r="AA45" s="22"/>
      <c r="AB45" s="87"/>
      <c r="AC45" s="87"/>
      <c r="AD45" s="87"/>
      <c r="AE45" s="87"/>
      <c r="AF45" s="87"/>
      <c r="AG45" s="87"/>
      <c r="AH45" s="87"/>
      <c r="AI45" s="87"/>
      <c r="AJ45" s="87"/>
    </row>
    <row r="46" spans="1:36" s="59" customFormat="1" ht="14.45" customHeight="1" x14ac:dyDescent="0.15">
      <c r="A46" s="68"/>
      <c r="B46" s="74"/>
      <c r="C46" s="79"/>
      <c r="D46" s="83"/>
      <c r="E46" s="90"/>
      <c r="F46" s="95"/>
      <c r="G46" s="90"/>
      <c r="H46" s="90"/>
      <c r="I46" s="95"/>
      <c r="J46" s="90"/>
      <c r="K46" s="90"/>
      <c r="L46" s="95"/>
      <c r="M46" s="90"/>
      <c r="N46" s="87"/>
      <c r="O46" s="90"/>
      <c r="P46" s="90"/>
      <c r="Q46" s="90"/>
      <c r="R46" s="90"/>
      <c r="S46" s="87"/>
      <c r="T46" s="87"/>
      <c r="U46" s="90"/>
      <c r="V46" s="90"/>
      <c r="W46" s="83"/>
      <c r="X46" s="68"/>
      <c r="Y46" s="74"/>
      <c r="Z46" s="79"/>
      <c r="AA46" s="83"/>
      <c r="AB46" s="90"/>
      <c r="AC46" s="87"/>
      <c r="AD46" s="90"/>
      <c r="AE46" s="90"/>
      <c r="AF46" s="90"/>
      <c r="AG46" s="90"/>
      <c r="AH46" s="90"/>
      <c r="AI46" s="87"/>
      <c r="AJ46" s="90"/>
    </row>
    <row r="47" spans="1:36" ht="14.45" customHeight="1" x14ac:dyDescent="0.15">
      <c r="A47" s="233" t="s">
        <v>89</v>
      </c>
      <c r="B47" s="234"/>
      <c r="C47" s="235"/>
      <c r="D47" s="22">
        <v>3</v>
      </c>
      <c r="E47" s="87">
        <v>307</v>
      </c>
      <c r="F47" s="92">
        <v>6174.42</v>
      </c>
      <c r="G47" s="87">
        <v>15919</v>
      </c>
      <c r="H47" s="87">
        <v>3844</v>
      </c>
      <c r="I47" s="92">
        <v>331401</v>
      </c>
      <c r="J47" s="87">
        <v>22819285</v>
      </c>
      <c r="K47" s="87">
        <v>5513</v>
      </c>
      <c r="L47" s="92">
        <v>898834.28</v>
      </c>
      <c r="M47" s="87">
        <v>42879068</v>
      </c>
      <c r="N47" s="87">
        <f>M47*1000/L47</f>
        <v>47705.198782583146</v>
      </c>
      <c r="O47" s="87">
        <v>26</v>
      </c>
      <c r="P47" s="87">
        <v>190758</v>
      </c>
      <c r="Q47" s="87">
        <v>1120</v>
      </c>
      <c r="R47" s="87">
        <v>9289299</v>
      </c>
      <c r="S47" s="87">
        <f>O47+Q47</f>
        <v>1146</v>
      </c>
      <c r="T47" s="87">
        <f>P47+R47</f>
        <v>9480057</v>
      </c>
      <c r="U47" s="87">
        <v>93</v>
      </c>
      <c r="V47" s="87">
        <v>11739</v>
      </c>
      <c r="W47" s="22">
        <v>3</v>
      </c>
      <c r="X47" s="233" t="s">
        <v>89</v>
      </c>
      <c r="Y47" s="234"/>
      <c r="Z47" s="235"/>
      <c r="AA47" s="22">
        <v>3</v>
      </c>
      <c r="AB47" s="87">
        <v>4719</v>
      </c>
      <c r="AC47" s="87">
        <f>M47-T47-V47</f>
        <v>33387272</v>
      </c>
      <c r="AD47" s="87">
        <v>1216693890</v>
      </c>
      <c r="AE47" s="87">
        <v>91</v>
      </c>
      <c r="AF47" s="87">
        <v>128940290</v>
      </c>
      <c r="AG47" s="87">
        <v>846900</v>
      </c>
      <c r="AH47" s="87">
        <v>4663</v>
      </c>
      <c r="AI47" s="87">
        <f>ROUNDDOWN(AD47-AF47-AG47,-2)</f>
        <v>1086906700</v>
      </c>
      <c r="AJ47" s="87">
        <v>3983</v>
      </c>
    </row>
    <row r="48" spans="1:36" ht="14.45" customHeight="1" x14ac:dyDescent="0.15">
      <c r="A48" s="67"/>
      <c r="B48" s="73"/>
      <c r="C48" s="78"/>
      <c r="D48" s="22"/>
      <c r="E48" s="87"/>
      <c r="F48" s="92"/>
      <c r="G48" s="87"/>
      <c r="H48" s="87"/>
      <c r="I48" s="92"/>
      <c r="J48" s="87"/>
      <c r="K48" s="87"/>
      <c r="L48" s="92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22"/>
      <c r="X48" s="67"/>
      <c r="Y48" s="73"/>
      <c r="Z48" s="78"/>
      <c r="AA48" s="22"/>
      <c r="AB48" s="87"/>
      <c r="AC48" s="87"/>
      <c r="AD48" s="87"/>
      <c r="AE48" s="87"/>
      <c r="AF48" s="87"/>
      <c r="AG48" s="87"/>
      <c r="AH48" s="87"/>
      <c r="AI48" s="87"/>
      <c r="AJ48" s="87"/>
    </row>
    <row r="49" spans="1:36" s="59" customFormat="1" ht="14.45" customHeight="1" x14ac:dyDescent="0.15">
      <c r="A49" s="68"/>
      <c r="B49" s="74"/>
      <c r="C49" s="79"/>
      <c r="D49" s="83"/>
      <c r="E49" s="90"/>
      <c r="F49" s="95"/>
      <c r="G49" s="90"/>
      <c r="H49" s="90"/>
      <c r="I49" s="95"/>
      <c r="J49" s="90"/>
      <c r="K49" s="90"/>
      <c r="L49" s="95"/>
      <c r="M49" s="90"/>
      <c r="N49" s="87"/>
      <c r="O49" s="90"/>
      <c r="P49" s="90"/>
      <c r="Q49" s="90"/>
      <c r="R49" s="90"/>
      <c r="S49" s="87"/>
      <c r="T49" s="87"/>
      <c r="U49" s="90"/>
      <c r="V49" s="90"/>
      <c r="W49" s="83"/>
      <c r="X49" s="68"/>
      <c r="Y49" s="74"/>
      <c r="Z49" s="79"/>
      <c r="AA49" s="83"/>
      <c r="AB49" s="90"/>
      <c r="AC49" s="87"/>
      <c r="AD49" s="90"/>
      <c r="AE49" s="90"/>
      <c r="AF49" s="90"/>
      <c r="AG49" s="90"/>
      <c r="AH49" s="90"/>
      <c r="AI49" s="87"/>
      <c r="AJ49" s="90"/>
    </row>
    <row r="50" spans="1:36" ht="14.45" customHeight="1" x14ac:dyDescent="0.15">
      <c r="A50" s="233" t="s">
        <v>94</v>
      </c>
      <c r="B50" s="234"/>
      <c r="C50" s="235"/>
      <c r="D50" s="22">
        <v>4</v>
      </c>
      <c r="E50" s="87">
        <v>233</v>
      </c>
      <c r="F50" s="92">
        <v>6981.78</v>
      </c>
      <c r="G50" s="87">
        <v>16139</v>
      </c>
      <c r="H50" s="87">
        <v>4045</v>
      </c>
      <c r="I50" s="92">
        <v>316127.03000000003</v>
      </c>
      <c r="J50" s="87">
        <v>22315941</v>
      </c>
      <c r="K50" s="87">
        <v>4408</v>
      </c>
      <c r="L50" s="92">
        <v>855985.65</v>
      </c>
      <c r="M50" s="87">
        <v>44090073</v>
      </c>
      <c r="N50" s="87">
        <f>M50*1000/L50</f>
        <v>51507.958106540689</v>
      </c>
      <c r="O50" s="87">
        <v>42</v>
      </c>
      <c r="P50" s="87">
        <v>345909</v>
      </c>
      <c r="Q50" s="87">
        <v>1227</v>
      </c>
      <c r="R50" s="87">
        <v>9531734</v>
      </c>
      <c r="S50" s="87">
        <f>O50+Q50</f>
        <v>1269</v>
      </c>
      <c r="T50" s="87">
        <f>P50+R50</f>
        <v>9877643</v>
      </c>
      <c r="U50" s="87">
        <v>99</v>
      </c>
      <c r="V50" s="87">
        <v>11815</v>
      </c>
      <c r="W50" s="22">
        <v>4</v>
      </c>
      <c r="X50" s="233" t="s">
        <v>94</v>
      </c>
      <c r="Y50" s="234"/>
      <c r="Z50" s="235"/>
      <c r="AA50" s="22">
        <v>4</v>
      </c>
      <c r="AB50" s="87">
        <v>4296</v>
      </c>
      <c r="AC50" s="87">
        <f>M50-T50-V50</f>
        <v>34200615</v>
      </c>
      <c r="AD50" s="87">
        <v>1254058250</v>
      </c>
      <c r="AE50" s="87">
        <v>32</v>
      </c>
      <c r="AF50" s="87">
        <v>28819050</v>
      </c>
      <c r="AG50" s="87">
        <v>829100</v>
      </c>
      <c r="AH50" s="87">
        <v>4284</v>
      </c>
      <c r="AI50" s="87">
        <f>ROUNDDOWN(AD50-AF50-AG50,-2)</f>
        <v>1224410100</v>
      </c>
      <c r="AJ50" s="87">
        <v>3477</v>
      </c>
    </row>
    <row r="51" spans="1:36" s="60" customFormat="1" ht="14.45" customHeight="1" x14ac:dyDescent="0.15">
      <c r="A51" s="68"/>
      <c r="B51" s="75"/>
      <c r="C51" s="80"/>
      <c r="D51" s="84"/>
      <c r="E51" s="91"/>
      <c r="F51" s="96"/>
      <c r="G51" s="91"/>
      <c r="H51" s="91"/>
      <c r="I51" s="96"/>
      <c r="J51" s="91"/>
      <c r="K51" s="91"/>
      <c r="L51" s="96"/>
      <c r="M51" s="91"/>
      <c r="N51" s="88"/>
      <c r="O51" s="91"/>
      <c r="P51" s="91"/>
      <c r="Q51" s="91"/>
      <c r="R51" s="91"/>
      <c r="S51" s="88"/>
      <c r="T51" s="88"/>
      <c r="U51" s="91"/>
      <c r="V51" s="91"/>
      <c r="W51" s="84"/>
      <c r="X51" s="68"/>
      <c r="Y51" s="75"/>
      <c r="Z51" s="80"/>
      <c r="AA51" s="84"/>
      <c r="AB51" s="91"/>
      <c r="AC51" s="88"/>
      <c r="AD51" s="91"/>
      <c r="AE51" s="91"/>
      <c r="AF51" s="91"/>
      <c r="AG51" s="91"/>
      <c r="AH51" s="91"/>
      <c r="AI51" s="88"/>
      <c r="AJ51" s="91"/>
    </row>
    <row r="52" spans="1:36" ht="14.45" customHeight="1" x14ac:dyDescent="0.15">
      <c r="A52" s="224"/>
      <c r="B52" s="225"/>
      <c r="C52" s="226"/>
      <c r="D52" s="82"/>
      <c r="E52" s="88"/>
      <c r="F52" s="93"/>
      <c r="G52" s="88"/>
      <c r="H52" s="88"/>
      <c r="I52" s="93"/>
      <c r="J52" s="88"/>
      <c r="K52" s="88"/>
      <c r="L52" s="93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2"/>
      <c r="X52" s="224"/>
      <c r="Y52" s="225"/>
      <c r="Z52" s="226"/>
      <c r="AA52" s="82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s="61" customFormat="1" ht="9" customHeight="1" x14ac:dyDescent="0.15">
      <c r="A53" s="227"/>
      <c r="B53" s="228"/>
      <c r="C53" s="229"/>
      <c r="D53" s="23"/>
      <c r="E53" s="89"/>
      <c r="F53" s="94"/>
      <c r="G53" s="89"/>
      <c r="H53" s="89"/>
      <c r="I53" s="94"/>
      <c r="J53" s="89"/>
      <c r="K53" s="89"/>
      <c r="L53" s="94"/>
      <c r="M53" s="89"/>
      <c r="N53" s="99"/>
      <c r="O53" s="89"/>
      <c r="P53" s="89"/>
      <c r="Q53" s="89"/>
      <c r="R53" s="89"/>
      <c r="S53" s="89"/>
      <c r="T53" s="89"/>
      <c r="U53" s="89"/>
      <c r="V53" s="89"/>
      <c r="W53" s="23"/>
      <c r="X53" s="227"/>
      <c r="Y53" s="228"/>
      <c r="Z53" s="229"/>
      <c r="AA53" s="23"/>
      <c r="AB53" s="101"/>
      <c r="AC53" s="101"/>
      <c r="AD53" s="101"/>
      <c r="AE53" s="101"/>
      <c r="AF53" s="101"/>
      <c r="AG53" s="89"/>
      <c r="AH53" s="89"/>
      <c r="AI53" s="89"/>
      <c r="AJ53" s="89"/>
    </row>
    <row r="54" spans="1:36" ht="5.0999999999999996" customHeight="1" x14ac:dyDescent="0.15">
      <c r="F54" s="97"/>
      <c r="J54" s="98"/>
      <c r="K54" s="98"/>
      <c r="L54" s="97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s="18" customFormat="1" ht="13.5" customHeight="1" x14ac:dyDescent="0.15">
      <c r="D55" s="24"/>
      <c r="I55" s="37"/>
      <c r="W55" s="24"/>
      <c r="AA55" s="24"/>
      <c r="AH55" s="103"/>
    </row>
    <row r="56" spans="1:36" s="18" customFormat="1" ht="13.5" customHeight="1" x14ac:dyDescent="0.15">
      <c r="D56" s="24"/>
      <c r="L56" s="37"/>
      <c r="W56" s="24"/>
      <c r="AA56" s="24"/>
      <c r="AH56" s="103"/>
    </row>
    <row r="57" spans="1:36" s="18" customFormat="1" ht="12" x14ac:dyDescent="0.15">
      <c r="D57" s="24"/>
      <c r="F57" s="37"/>
      <c r="I57" s="37"/>
      <c r="L57" s="37"/>
      <c r="W57" s="24"/>
      <c r="AA57" s="24"/>
      <c r="AH57" s="103"/>
    </row>
    <row r="58" spans="1:36" x14ac:dyDescent="0.15">
      <c r="F58" s="97"/>
      <c r="L58" s="97"/>
    </row>
    <row r="59" spans="1:36" x14ac:dyDescent="0.15">
      <c r="F59" s="97"/>
      <c r="L59" s="97"/>
    </row>
    <row r="60" spans="1:36" x14ac:dyDescent="0.15">
      <c r="F60" s="97"/>
      <c r="L60" s="97"/>
    </row>
    <row r="61" spans="1:36" x14ac:dyDescent="0.15">
      <c r="F61" s="97"/>
      <c r="L61" s="97"/>
    </row>
    <row r="62" spans="1:36" x14ac:dyDescent="0.15">
      <c r="F62" s="97"/>
      <c r="L62" s="97"/>
    </row>
    <row r="63" spans="1:36" x14ac:dyDescent="0.15">
      <c r="F63" s="97"/>
      <c r="L63" s="97"/>
    </row>
    <row r="64" spans="1:36" x14ac:dyDescent="0.15">
      <c r="F64" s="97"/>
      <c r="L64" s="97"/>
    </row>
    <row r="65" spans="6:12" x14ac:dyDescent="0.15">
      <c r="F65" s="97"/>
      <c r="L65" s="97"/>
    </row>
    <row r="66" spans="6:12" x14ac:dyDescent="0.15">
      <c r="F66" s="97"/>
      <c r="L66" s="97"/>
    </row>
    <row r="67" spans="6:12" ht="13.5" customHeight="1" x14ac:dyDescent="0.15">
      <c r="F67" s="97"/>
      <c r="L67" s="97"/>
    </row>
    <row r="68" spans="6:12" x14ac:dyDescent="0.15">
      <c r="L68" s="97"/>
    </row>
    <row r="69" spans="6:12" x14ac:dyDescent="0.15">
      <c r="L69" s="97"/>
    </row>
    <row r="70" spans="6:12" x14ac:dyDescent="0.15">
      <c r="L70" s="97"/>
    </row>
    <row r="71" spans="6:12" x14ac:dyDescent="0.15">
      <c r="L71" s="97"/>
    </row>
    <row r="72" spans="6:12" x14ac:dyDescent="0.15">
      <c r="L72" s="97"/>
    </row>
    <row r="73" spans="6:12" x14ac:dyDescent="0.15">
      <c r="L73" s="97"/>
    </row>
    <row r="74" spans="6:12" x14ac:dyDescent="0.15">
      <c r="L74" s="97"/>
    </row>
    <row r="75" spans="6:12" x14ac:dyDescent="0.15">
      <c r="L75" s="97"/>
    </row>
    <row r="76" spans="6:12" x14ac:dyDescent="0.15">
      <c r="L76" s="97"/>
    </row>
    <row r="77" spans="6:12" x14ac:dyDescent="0.15">
      <c r="L77" s="97"/>
    </row>
    <row r="78" spans="6:12" x14ac:dyDescent="0.15">
      <c r="L78" s="97"/>
    </row>
    <row r="79" spans="6:12" x14ac:dyDescent="0.15">
      <c r="L79" s="97"/>
    </row>
    <row r="80" spans="6:12" x14ac:dyDescent="0.15">
      <c r="L80" s="97"/>
    </row>
    <row r="81" spans="12:12" x14ac:dyDescent="0.15">
      <c r="L81" s="97"/>
    </row>
    <row r="82" spans="12:12" x14ac:dyDescent="0.15">
      <c r="L82" s="97"/>
    </row>
    <row r="83" spans="12:12" x14ac:dyDescent="0.15">
      <c r="L83" s="97"/>
    </row>
    <row r="84" spans="12:12" x14ac:dyDescent="0.15">
      <c r="L84" s="97"/>
    </row>
    <row r="85" spans="12:12" x14ac:dyDescent="0.15">
      <c r="L85" s="97"/>
    </row>
    <row r="86" spans="12:12" x14ac:dyDescent="0.15">
      <c r="L86" s="97"/>
    </row>
    <row r="87" spans="12:12" x14ac:dyDescent="0.15">
      <c r="L87" s="97"/>
    </row>
    <row r="88" spans="12:12" x14ac:dyDescent="0.15">
      <c r="L88" s="97"/>
    </row>
    <row r="89" spans="12:12" x14ac:dyDescent="0.15">
      <c r="L89" s="97"/>
    </row>
    <row r="90" spans="12:12" x14ac:dyDescent="0.15">
      <c r="L90" s="97"/>
    </row>
    <row r="91" spans="12:12" x14ac:dyDescent="0.15">
      <c r="L91" s="97"/>
    </row>
    <row r="92" spans="12:12" x14ac:dyDescent="0.15">
      <c r="L92" s="97"/>
    </row>
    <row r="93" spans="12:12" x14ac:dyDescent="0.15">
      <c r="L93" s="97"/>
    </row>
    <row r="94" spans="12:12" x14ac:dyDescent="0.15">
      <c r="L94" s="97"/>
    </row>
    <row r="95" spans="12:12" x14ac:dyDescent="0.15">
      <c r="L95" s="97"/>
    </row>
    <row r="96" spans="12:12" x14ac:dyDescent="0.15">
      <c r="L96" s="97"/>
    </row>
    <row r="97" spans="12:12" x14ac:dyDescent="0.15">
      <c r="L97" s="97"/>
    </row>
    <row r="98" spans="12:12" x14ac:dyDescent="0.15">
      <c r="L98" s="97"/>
    </row>
    <row r="99" spans="12:12" x14ac:dyDescent="0.15">
      <c r="L99" s="97"/>
    </row>
    <row r="100" spans="12:12" x14ac:dyDescent="0.15">
      <c r="L100" s="97"/>
    </row>
    <row r="101" spans="12:12" x14ac:dyDescent="0.15">
      <c r="L101" s="97"/>
    </row>
    <row r="102" spans="12:12" x14ac:dyDescent="0.15">
      <c r="L102" s="97"/>
    </row>
    <row r="103" spans="12:12" x14ac:dyDescent="0.15">
      <c r="L103" s="97"/>
    </row>
    <row r="104" spans="12:12" x14ac:dyDescent="0.15">
      <c r="L104" s="97"/>
    </row>
    <row r="105" spans="12:12" x14ac:dyDescent="0.15">
      <c r="L105" s="97"/>
    </row>
    <row r="106" spans="12:12" x14ac:dyDescent="0.15">
      <c r="L106" s="97"/>
    </row>
    <row r="107" spans="12:12" x14ac:dyDescent="0.15">
      <c r="L107" s="97"/>
    </row>
    <row r="108" spans="12:12" x14ac:dyDescent="0.15">
      <c r="L108" s="97"/>
    </row>
    <row r="109" spans="12:12" x14ac:dyDescent="0.15">
      <c r="L109" s="97"/>
    </row>
    <row r="110" spans="12:12" x14ac:dyDescent="0.15">
      <c r="L110" s="97"/>
    </row>
    <row r="111" spans="12:12" x14ac:dyDescent="0.15">
      <c r="L111" s="97"/>
    </row>
    <row r="112" spans="12:12" x14ac:dyDescent="0.15">
      <c r="L112" s="97"/>
    </row>
    <row r="113" spans="12:12" x14ac:dyDescent="0.15">
      <c r="L113" s="97"/>
    </row>
    <row r="114" spans="12:12" x14ac:dyDescent="0.15">
      <c r="L114" s="97"/>
    </row>
    <row r="115" spans="12:12" x14ac:dyDescent="0.15">
      <c r="L115" s="97"/>
    </row>
    <row r="116" spans="12:12" x14ac:dyDescent="0.15">
      <c r="L116" s="97"/>
    </row>
    <row r="117" spans="12:12" x14ac:dyDescent="0.15">
      <c r="L117" s="97"/>
    </row>
    <row r="118" spans="12:12" x14ac:dyDescent="0.15">
      <c r="L118" s="97"/>
    </row>
    <row r="119" spans="12:12" x14ac:dyDescent="0.15">
      <c r="L119" s="97"/>
    </row>
    <row r="120" spans="12:12" x14ac:dyDescent="0.15">
      <c r="L120" s="97"/>
    </row>
    <row r="121" spans="12:12" x14ac:dyDescent="0.15">
      <c r="L121" s="97"/>
    </row>
    <row r="122" spans="12:12" x14ac:dyDescent="0.15">
      <c r="L122" s="97"/>
    </row>
    <row r="123" spans="12:12" x14ac:dyDescent="0.15">
      <c r="L123" s="97"/>
    </row>
    <row r="124" spans="12:12" x14ac:dyDescent="0.15">
      <c r="L124" s="97"/>
    </row>
    <row r="125" spans="12:12" x14ac:dyDescent="0.15">
      <c r="L125" s="97"/>
    </row>
    <row r="126" spans="12:12" x14ac:dyDescent="0.15">
      <c r="L126" s="97"/>
    </row>
    <row r="127" spans="12:12" x14ac:dyDescent="0.15">
      <c r="L127" s="97"/>
    </row>
    <row r="128" spans="12:12" x14ac:dyDescent="0.15">
      <c r="L128" s="97"/>
    </row>
    <row r="129" spans="12:12" x14ac:dyDescent="0.15">
      <c r="L129" s="97"/>
    </row>
    <row r="130" spans="12:12" x14ac:dyDescent="0.15">
      <c r="L130" s="97"/>
    </row>
    <row r="131" spans="12:12" x14ac:dyDescent="0.15">
      <c r="L131" s="97"/>
    </row>
    <row r="132" spans="12:12" x14ac:dyDescent="0.15">
      <c r="L132" s="97"/>
    </row>
    <row r="133" spans="12:12" x14ac:dyDescent="0.15">
      <c r="L133" s="97"/>
    </row>
    <row r="134" spans="12:12" x14ac:dyDescent="0.15">
      <c r="L134" s="97"/>
    </row>
    <row r="135" spans="12:12" x14ac:dyDescent="0.15">
      <c r="L135" s="97"/>
    </row>
    <row r="136" spans="12:12" x14ac:dyDescent="0.15">
      <c r="L136" s="97"/>
    </row>
    <row r="137" spans="12:12" x14ac:dyDescent="0.15">
      <c r="L137" s="97"/>
    </row>
    <row r="138" spans="12:12" x14ac:dyDescent="0.15">
      <c r="L138" s="97"/>
    </row>
    <row r="139" spans="12:12" x14ac:dyDescent="0.15">
      <c r="L139" s="97"/>
    </row>
    <row r="140" spans="12:12" x14ac:dyDescent="0.15">
      <c r="L140" s="97"/>
    </row>
    <row r="141" spans="12:12" x14ac:dyDescent="0.15">
      <c r="L141" s="97"/>
    </row>
    <row r="142" spans="12:12" x14ac:dyDescent="0.15">
      <c r="L142" s="97"/>
    </row>
    <row r="143" spans="12:12" x14ac:dyDescent="0.15">
      <c r="L143" s="97"/>
    </row>
    <row r="144" spans="12:12" x14ac:dyDescent="0.15">
      <c r="L144" s="97"/>
    </row>
    <row r="145" spans="12:12" x14ac:dyDescent="0.15">
      <c r="L145" s="97"/>
    </row>
    <row r="146" spans="12:12" x14ac:dyDescent="0.15">
      <c r="L146" s="97"/>
    </row>
    <row r="147" spans="12:12" x14ac:dyDescent="0.15">
      <c r="L147" s="97"/>
    </row>
    <row r="148" spans="12:12" x14ac:dyDescent="0.15">
      <c r="L148" s="97"/>
    </row>
    <row r="149" spans="12:12" x14ac:dyDescent="0.15">
      <c r="L149" s="97"/>
    </row>
    <row r="150" spans="12:12" x14ac:dyDescent="0.15">
      <c r="L150" s="97"/>
    </row>
    <row r="151" spans="12:12" x14ac:dyDescent="0.15">
      <c r="L151" s="97"/>
    </row>
    <row r="152" spans="12:12" x14ac:dyDescent="0.15">
      <c r="L152" s="97"/>
    </row>
  </sheetData>
  <mergeCells count="120">
    <mergeCell ref="AA32:AA37"/>
    <mergeCell ref="AB32:AC34"/>
    <mergeCell ref="AD32:AD37"/>
    <mergeCell ref="AE32:AF35"/>
    <mergeCell ref="AG32:AG37"/>
    <mergeCell ref="AH32:AI34"/>
    <mergeCell ref="AJ32:AJ37"/>
    <mergeCell ref="O33:P36"/>
    <mergeCell ref="Q33:R36"/>
    <mergeCell ref="S33:T35"/>
    <mergeCell ref="AB35:AB37"/>
    <mergeCell ref="AC35:AC37"/>
    <mergeCell ref="AH35:AH37"/>
    <mergeCell ref="AI35:AI37"/>
    <mergeCell ref="S36:S37"/>
    <mergeCell ref="T36:T37"/>
    <mergeCell ref="U36:U37"/>
    <mergeCell ref="V36:V37"/>
    <mergeCell ref="AE36:AE37"/>
    <mergeCell ref="AF36:AF37"/>
    <mergeCell ref="A24:B25"/>
    <mergeCell ref="X24:Y25"/>
    <mergeCell ref="A32:C37"/>
    <mergeCell ref="D32:D37"/>
    <mergeCell ref="E32:G35"/>
    <mergeCell ref="H32:J35"/>
    <mergeCell ref="K32:L35"/>
    <mergeCell ref="M32:N35"/>
    <mergeCell ref="U32:V35"/>
    <mergeCell ref="W32:W37"/>
    <mergeCell ref="X32:Z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A26:C26"/>
    <mergeCell ref="X26:Z26"/>
    <mergeCell ref="A27:C27"/>
    <mergeCell ref="AG4:AG9"/>
    <mergeCell ref="AH4:AI6"/>
    <mergeCell ref="AJ4:AJ9"/>
    <mergeCell ref="O5:P8"/>
    <mergeCell ref="Q5:R8"/>
    <mergeCell ref="S5:T7"/>
    <mergeCell ref="AB7:AB9"/>
    <mergeCell ref="AC7:AC9"/>
    <mergeCell ref="AH7:AH9"/>
    <mergeCell ref="AI7:AI9"/>
    <mergeCell ref="AF8:AF9"/>
    <mergeCell ref="O4:T4"/>
    <mergeCell ref="S8:S9"/>
    <mergeCell ref="T8:T9"/>
    <mergeCell ref="U8:U9"/>
    <mergeCell ref="V8:V9"/>
    <mergeCell ref="AE8:AE9"/>
    <mergeCell ref="AA4:AA9"/>
    <mergeCell ref="AB4:AC6"/>
    <mergeCell ref="AD4:AD9"/>
    <mergeCell ref="AE4:AF7"/>
    <mergeCell ref="A44:C44"/>
    <mergeCell ref="X44:Z44"/>
    <mergeCell ref="A47:C47"/>
    <mergeCell ref="X47:Z47"/>
    <mergeCell ref="A50:C50"/>
    <mergeCell ref="X50:Z50"/>
    <mergeCell ref="A52:C52"/>
    <mergeCell ref="X52:Z52"/>
    <mergeCell ref="A53:C53"/>
    <mergeCell ref="X53:Z53"/>
    <mergeCell ref="X27:Z27"/>
    <mergeCell ref="A28:C28"/>
    <mergeCell ref="X28:Z28"/>
    <mergeCell ref="O32:T32"/>
    <mergeCell ref="A41:C41"/>
    <mergeCell ref="X41:Z41"/>
    <mergeCell ref="B19:C19"/>
    <mergeCell ref="Y19:Z19"/>
    <mergeCell ref="B20:C20"/>
    <mergeCell ref="Y20:Z20"/>
    <mergeCell ref="B21:C21"/>
    <mergeCell ref="Y21:Z21"/>
    <mergeCell ref="B22:C22"/>
    <mergeCell ref="Y22:Z22"/>
    <mergeCell ref="A23:C23"/>
    <mergeCell ref="X23:Z23"/>
    <mergeCell ref="A11:A22"/>
    <mergeCell ref="X11:X22"/>
    <mergeCell ref="B11:C11"/>
    <mergeCell ref="Y11:Z11"/>
    <mergeCell ref="B12:C12"/>
    <mergeCell ref="Y12:Z12"/>
    <mergeCell ref="B13:C13"/>
    <mergeCell ref="Y13:Z13"/>
    <mergeCell ref="B16:C16"/>
    <mergeCell ref="Y16:Z16"/>
    <mergeCell ref="A4:C9"/>
    <mergeCell ref="D4:D9"/>
    <mergeCell ref="E4:G7"/>
    <mergeCell ref="H4:J7"/>
    <mergeCell ref="K4:L7"/>
    <mergeCell ref="M4:N7"/>
    <mergeCell ref="U4:V7"/>
    <mergeCell ref="W4:W9"/>
    <mergeCell ref="X4:Z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9055118110236227" bottom="0.59055118110236227" header="0" footer="0.39370078740157483"/>
  <pageSetup paperSize="9" orientation="portrait" r:id="rId1"/>
  <headerFooter scaleWithDoc="0" alignWithMargins="0">
    <oddHeader>&amp;C&amp;"ＭＳ 明朝,標準"&amp;8平成25年度 秋田県税務統計書</oddHeader>
    <oddFooter>&amp;C&amp;"ＭＳ 明朝,標準"&amp;9- &amp;P+45 -</oddFooter>
  </headerFooter>
  <colBreaks count="2" manualBreakCount="2">
    <brk id="12" max="56" man="1"/>
    <brk id="23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I44"/>
  <sheetViews>
    <sheetView view="pageBreakPreview" zoomScale="80" zoomScaleSheetLayoutView="80" workbookViewId="0">
      <selection activeCell="D45" sqref="D45"/>
    </sheetView>
  </sheetViews>
  <sheetFormatPr defaultRowHeight="13.5" x14ac:dyDescent="0.15"/>
  <cols>
    <col min="1" max="1" width="9.375" style="1" customWidth="1"/>
    <col min="2" max="2" width="3.125" style="2" customWidth="1"/>
    <col min="3" max="3" width="6.875" style="1" customWidth="1"/>
    <col min="4" max="4" width="11.875" style="1" customWidth="1"/>
    <col min="5" max="5" width="9.375" style="1" customWidth="1"/>
    <col min="6" max="6" width="6.875" style="1" customWidth="1"/>
    <col min="7" max="7" width="11.875" style="1" customWidth="1"/>
    <col min="8" max="8" width="9.375" style="1" customWidth="1"/>
    <col min="9" max="9" width="6.875" style="1" customWidth="1"/>
    <col min="10" max="10" width="11.875" style="1" customWidth="1"/>
    <col min="11" max="11" width="9.75" style="1" customWidth="1"/>
    <col min="12" max="12" width="9.375" style="1" customWidth="1"/>
    <col min="13" max="13" width="3.125" style="2" customWidth="1"/>
    <col min="14" max="14" width="5.5" style="1" customWidth="1"/>
    <col min="15" max="15" width="10.875" style="1" customWidth="1"/>
    <col min="16" max="16" width="5.625" style="1" customWidth="1"/>
    <col min="17" max="17" width="10" style="1" bestFit="1" customWidth="1"/>
    <col min="18" max="18" width="8.75" style="1" customWidth="1"/>
    <col min="19" max="19" width="6.875" style="104" customWidth="1"/>
    <col min="20" max="20" width="10" style="104" customWidth="1"/>
    <col min="21" max="21" width="12.5" style="104" customWidth="1"/>
    <col min="22" max="22" width="6.625" style="104" customWidth="1"/>
    <col min="23" max="23" width="11.25" style="104" customWidth="1"/>
    <col min="24" max="24" width="6.25" style="104" customWidth="1"/>
    <col min="25" max="25" width="11.25" style="104" customWidth="1"/>
    <col min="26" max="26" width="6.25" style="104" customWidth="1"/>
    <col min="27" max="27" width="11.25" style="104" customWidth="1"/>
    <col min="28" max="28" width="6.25" style="104" customWidth="1"/>
    <col min="29" max="29" width="11.25" style="104" customWidth="1"/>
    <col min="30" max="30" width="6.25" style="104" customWidth="1"/>
    <col min="31" max="31" width="11.25" style="104" customWidth="1"/>
    <col min="32" max="32" width="6.25" style="104" customWidth="1"/>
    <col min="33" max="33" width="11.25" style="104" customWidth="1"/>
    <col min="34" max="34" width="6.25" style="104" customWidth="1"/>
    <col min="35" max="35" width="3.125" style="2" customWidth="1"/>
    <col min="36" max="36" width="9" style="1" customWidth="1"/>
    <col min="37" max="16384" width="9" style="1"/>
  </cols>
  <sheetData>
    <row r="1" spans="1:35" s="6" customFormat="1" ht="19.5" customHeight="1" x14ac:dyDescent="0.15">
      <c r="B1" s="110"/>
      <c r="M1" s="110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10"/>
    </row>
    <row r="2" spans="1:35" ht="19.5" customHeight="1" x14ac:dyDescent="0.15">
      <c r="A2" s="62" t="s">
        <v>50</v>
      </c>
      <c r="L2" s="18"/>
      <c r="M2" s="24"/>
      <c r="N2" s="18"/>
      <c r="O2" s="18"/>
      <c r="P2" s="18"/>
      <c r="Q2" s="18"/>
      <c r="R2" s="1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24"/>
    </row>
    <row r="3" spans="1:35" ht="19.5" customHeight="1" x14ac:dyDescent="0.15">
      <c r="A3" s="7" t="s">
        <v>60</v>
      </c>
      <c r="B3" s="20"/>
      <c r="C3" s="38"/>
      <c r="D3" s="38"/>
      <c r="E3" s="38"/>
      <c r="F3" s="38"/>
      <c r="G3" s="38"/>
      <c r="H3" s="38"/>
      <c r="I3" s="38"/>
      <c r="J3" s="38"/>
      <c r="K3" s="38"/>
      <c r="L3" s="70"/>
      <c r="M3" s="124"/>
      <c r="N3" s="70"/>
      <c r="O3" s="70"/>
      <c r="P3" s="70"/>
      <c r="Q3" s="70"/>
      <c r="R3" s="70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4"/>
    </row>
    <row r="4" spans="1:35" s="3" customFormat="1" ht="19.5" customHeight="1" x14ac:dyDescent="0.15">
      <c r="A4" s="172"/>
      <c r="B4" s="157" t="s">
        <v>51</v>
      </c>
      <c r="C4" s="223" t="s">
        <v>16</v>
      </c>
      <c r="D4" s="223"/>
      <c r="E4" s="223"/>
      <c r="F4" s="223" t="s">
        <v>85</v>
      </c>
      <c r="G4" s="223"/>
      <c r="H4" s="223"/>
      <c r="I4" s="223" t="s">
        <v>68</v>
      </c>
      <c r="J4" s="223"/>
      <c r="K4" s="223"/>
      <c r="L4" s="172"/>
      <c r="M4" s="157" t="s">
        <v>51</v>
      </c>
      <c r="N4" s="261" t="s">
        <v>86</v>
      </c>
      <c r="O4" s="261"/>
      <c r="P4" s="223" t="s">
        <v>69</v>
      </c>
      <c r="Q4" s="223"/>
      <c r="R4" s="223"/>
      <c r="S4" s="163" t="s">
        <v>92</v>
      </c>
      <c r="T4" s="167"/>
      <c r="U4" s="223" t="s">
        <v>66</v>
      </c>
      <c r="V4" s="261" t="s">
        <v>87</v>
      </c>
      <c r="W4" s="261"/>
      <c r="X4" s="223" t="s">
        <v>70</v>
      </c>
      <c r="Y4" s="222"/>
      <c r="Z4" s="262" t="s">
        <v>71</v>
      </c>
      <c r="AA4" s="222"/>
      <c r="AB4" s="263" t="s">
        <v>88</v>
      </c>
      <c r="AC4" s="263"/>
      <c r="AD4" s="223" t="s">
        <v>72</v>
      </c>
      <c r="AE4" s="262"/>
      <c r="AF4" s="262" t="s">
        <v>73</v>
      </c>
      <c r="AG4" s="262"/>
      <c r="AH4" s="264" t="s">
        <v>57</v>
      </c>
      <c r="AI4" s="157" t="s">
        <v>51</v>
      </c>
    </row>
    <row r="5" spans="1:35" s="3" customFormat="1" ht="19.5" customHeight="1" x14ac:dyDescent="0.15">
      <c r="A5" s="260"/>
      <c r="B5" s="157"/>
      <c r="C5" s="223"/>
      <c r="D5" s="223"/>
      <c r="E5" s="223"/>
      <c r="F5" s="223"/>
      <c r="G5" s="223"/>
      <c r="H5" s="223"/>
      <c r="I5" s="223"/>
      <c r="J5" s="223"/>
      <c r="K5" s="223"/>
      <c r="L5" s="260"/>
      <c r="M5" s="157"/>
      <c r="N5" s="261"/>
      <c r="O5" s="261"/>
      <c r="P5" s="223"/>
      <c r="Q5" s="223"/>
      <c r="R5" s="223"/>
      <c r="S5" s="162"/>
      <c r="T5" s="241"/>
      <c r="U5" s="223"/>
      <c r="V5" s="261"/>
      <c r="W5" s="261"/>
      <c r="X5" s="222"/>
      <c r="Y5" s="222"/>
      <c r="Z5" s="222"/>
      <c r="AA5" s="222"/>
      <c r="AB5" s="263"/>
      <c r="AC5" s="263"/>
      <c r="AD5" s="262"/>
      <c r="AE5" s="262"/>
      <c r="AF5" s="262"/>
      <c r="AG5" s="262"/>
      <c r="AH5" s="264"/>
      <c r="AI5" s="157"/>
    </row>
    <row r="6" spans="1:35" s="3" customFormat="1" ht="19.5" customHeight="1" x14ac:dyDescent="0.15">
      <c r="A6" s="260"/>
      <c r="B6" s="157"/>
      <c r="C6" s="223"/>
      <c r="D6" s="223"/>
      <c r="E6" s="223"/>
      <c r="F6" s="223"/>
      <c r="G6" s="223"/>
      <c r="H6" s="223"/>
      <c r="I6" s="223"/>
      <c r="J6" s="223"/>
      <c r="K6" s="223"/>
      <c r="L6" s="260"/>
      <c r="M6" s="157"/>
      <c r="N6" s="261"/>
      <c r="O6" s="261"/>
      <c r="P6" s="223"/>
      <c r="Q6" s="223"/>
      <c r="R6" s="223"/>
      <c r="S6" s="242"/>
      <c r="T6" s="169"/>
      <c r="U6" s="223"/>
      <c r="V6" s="261"/>
      <c r="W6" s="261"/>
      <c r="X6" s="222"/>
      <c r="Y6" s="222"/>
      <c r="Z6" s="222"/>
      <c r="AA6" s="222"/>
      <c r="AB6" s="263"/>
      <c r="AC6" s="263"/>
      <c r="AD6" s="262"/>
      <c r="AE6" s="262"/>
      <c r="AF6" s="221" t="s">
        <v>29</v>
      </c>
      <c r="AG6" s="223" t="s">
        <v>74</v>
      </c>
      <c r="AH6" s="264"/>
      <c r="AI6" s="157"/>
    </row>
    <row r="7" spans="1:35" s="3" customFormat="1" ht="19.5" customHeight="1" x14ac:dyDescent="0.15">
      <c r="A7" s="173"/>
      <c r="B7" s="157"/>
      <c r="C7" s="85" t="s">
        <v>29</v>
      </c>
      <c r="D7" s="85" t="s">
        <v>35</v>
      </c>
      <c r="E7" s="85" t="s">
        <v>37</v>
      </c>
      <c r="F7" s="85" t="s">
        <v>29</v>
      </c>
      <c r="G7" s="85" t="s">
        <v>33</v>
      </c>
      <c r="H7" s="85" t="s">
        <v>38</v>
      </c>
      <c r="I7" s="85" t="s">
        <v>29</v>
      </c>
      <c r="J7" s="85" t="s">
        <v>35</v>
      </c>
      <c r="K7" s="85" t="s">
        <v>22</v>
      </c>
      <c r="L7" s="173"/>
      <c r="M7" s="157"/>
      <c r="N7" s="85" t="s">
        <v>29</v>
      </c>
      <c r="O7" s="85" t="s">
        <v>30</v>
      </c>
      <c r="P7" s="85" t="s">
        <v>29</v>
      </c>
      <c r="Q7" s="85" t="s">
        <v>36</v>
      </c>
      <c r="R7" s="85" t="s">
        <v>40</v>
      </c>
      <c r="S7" s="85" t="s">
        <v>29</v>
      </c>
      <c r="T7" s="85" t="s">
        <v>22</v>
      </c>
      <c r="U7" s="223"/>
      <c r="V7" s="85" t="s">
        <v>29</v>
      </c>
      <c r="W7" s="85" t="s">
        <v>34</v>
      </c>
      <c r="X7" s="85" t="s">
        <v>29</v>
      </c>
      <c r="Y7" s="85" t="s">
        <v>34</v>
      </c>
      <c r="Z7" s="85" t="s">
        <v>29</v>
      </c>
      <c r="AA7" s="85" t="s">
        <v>34</v>
      </c>
      <c r="AB7" s="85" t="s">
        <v>29</v>
      </c>
      <c r="AC7" s="85" t="s">
        <v>34</v>
      </c>
      <c r="AD7" s="85" t="s">
        <v>29</v>
      </c>
      <c r="AE7" s="85" t="s">
        <v>34</v>
      </c>
      <c r="AF7" s="221"/>
      <c r="AG7" s="223"/>
      <c r="AH7" s="264"/>
      <c r="AI7" s="157"/>
    </row>
    <row r="8" spans="1:35" s="4" customFormat="1" ht="13.5" customHeight="1" x14ac:dyDescent="0.15">
      <c r="A8" s="105"/>
      <c r="B8" s="21"/>
      <c r="C8" s="27" t="s">
        <v>11</v>
      </c>
      <c r="D8" s="27" t="s">
        <v>4</v>
      </c>
      <c r="E8" s="27" t="s">
        <v>15</v>
      </c>
      <c r="F8" s="27" t="s">
        <v>1</v>
      </c>
      <c r="G8" s="27" t="s">
        <v>4</v>
      </c>
      <c r="H8" s="27" t="s">
        <v>9</v>
      </c>
      <c r="I8" s="27" t="s">
        <v>1</v>
      </c>
      <c r="J8" s="27" t="s">
        <v>4</v>
      </c>
      <c r="K8" s="27" t="s">
        <v>9</v>
      </c>
      <c r="L8" s="105"/>
      <c r="M8" s="21"/>
      <c r="N8" s="27" t="s">
        <v>11</v>
      </c>
      <c r="O8" s="27" t="s">
        <v>15</v>
      </c>
      <c r="P8" s="27" t="s">
        <v>11</v>
      </c>
      <c r="Q8" s="27" t="s">
        <v>4</v>
      </c>
      <c r="R8" s="27" t="s">
        <v>15</v>
      </c>
      <c r="S8" s="86" t="s">
        <v>11</v>
      </c>
      <c r="T8" s="27" t="s">
        <v>17</v>
      </c>
      <c r="U8" s="27" t="s">
        <v>20</v>
      </c>
      <c r="V8" s="27" t="s">
        <v>11</v>
      </c>
      <c r="W8" s="27" t="s">
        <v>21</v>
      </c>
      <c r="X8" s="27" t="s">
        <v>11</v>
      </c>
      <c r="Y8" s="27" t="s">
        <v>21</v>
      </c>
      <c r="Z8" s="27" t="s">
        <v>11</v>
      </c>
      <c r="AA8" s="27" t="s">
        <v>21</v>
      </c>
      <c r="AB8" s="27" t="s">
        <v>11</v>
      </c>
      <c r="AC8" s="27" t="s">
        <v>6</v>
      </c>
      <c r="AD8" s="27" t="s">
        <v>11</v>
      </c>
      <c r="AE8" s="27" t="s">
        <v>23</v>
      </c>
      <c r="AF8" s="27" t="s">
        <v>11</v>
      </c>
      <c r="AG8" s="27" t="s">
        <v>6</v>
      </c>
      <c r="AH8" s="27" t="s">
        <v>25</v>
      </c>
      <c r="AI8" s="21"/>
    </row>
    <row r="9" spans="1:35" ht="27" customHeight="1" x14ac:dyDescent="0.15">
      <c r="A9" s="106" t="s">
        <v>43</v>
      </c>
      <c r="B9" s="22">
        <v>1</v>
      </c>
      <c r="C9" s="28">
        <v>15</v>
      </c>
      <c r="D9" s="117">
        <v>437.3</v>
      </c>
      <c r="E9" s="28">
        <v>720</v>
      </c>
      <c r="F9" s="28">
        <v>0</v>
      </c>
      <c r="G9" s="117">
        <v>0</v>
      </c>
      <c r="H9" s="28">
        <v>0</v>
      </c>
      <c r="I9" s="28">
        <v>3993</v>
      </c>
      <c r="J9" s="36">
        <v>1004800.8</v>
      </c>
      <c r="K9" s="28">
        <v>5469789</v>
      </c>
      <c r="L9" s="106" t="s">
        <v>43</v>
      </c>
      <c r="M9" s="22">
        <v>1</v>
      </c>
      <c r="N9" s="28">
        <v>5</v>
      </c>
      <c r="O9" s="28">
        <v>3915</v>
      </c>
      <c r="P9" s="28">
        <v>0</v>
      </c>
      <c r="Q9" s="28">
        <v>0</v>
      </c>
      <c r="R9" s="28">
        <v>0</v>
      </c>
      <c r="S9" s="28">
        <v>3978</v>
      </c>
      <c r="T9" s="28">
        <f>K9-O9-R9</f>
        <v>5465874</v>
      </c>
      <c r="U9" s="28">
        <v>227210751</v>
      </c>
      <c r="V9" s="28">
        <v>1340</v>
      </c>
      <c r="W9" s="28">
        <v>51088590</v>
      </c>
      <c r="X9" s="28">
        <v>0</v>
      </c>
      <c r="Y9" s="28">
        <v>0</v>
      </c>
      <c r="Z9" s="28">
        <v>1183</v>
      </c>
      <c r="AA9" s="28">
        <v>63360921</v>
      </c>
      <c r="AB9" s="28">
        <v>1</v>
      </c>
      <c r="AC9" s="28">
        <v>30150</v>
      </c>
      <c r="AD9" s="28">
        <v>1</v>
      </c>
      <c r="AE9" s="28">
        <v>622590</v>
      </c>
      <c r="AF9" s="28">
        <v>2637</v>
      </c>
      <c r="AG9" s="29">
        <f>U9-W9-Y9-AA9-AC9-AE9</f>
        <v>112108500</v>
      </c>
      <c r="AH9" s="28">
        <v>1588</v>
      </c>
      <c r="AI9" s="22">
        <v>1</v>
      </c>
    </row>
    <row r="10" spans="1:35" ht="20.100000000000001" customHeight="1" x14ac:dyDescent="0.15">
      <c r="A10" s="106"/>
      <c r="B10" s="22"/>
      <c r="C10" s="29"/>
      <c r="D10" s="33"/>
      <c r="E10" s="29"/>
      <c r="F10" s="29"/>
      <c r="G10" s="33"/>
      <c r="H10" s="29"/>
      <c r="I10" s="29"/>
      <c r="J10" s="33"/>
      <c r="K10" s="29"/>
      <c r="L10" s="106"/>
      <c r="M10" s="22"/>
      <c r="N10" s="29"/>
      <c r="O10" s="29"/>
      <c r="P10" s="29"/>
      <c r="Q10" s="3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2"/>
    </row>
    <row r="11" spans="1:35" ht="27" customHeight="1" x14ac:dyDescent="0.15">
      <c r="A11" s="107" t="s">
        <v>67</v>
      </c>
      <c r="B11" s="22">
        <v>2</v>
      </c>
      <c r="C11" s="28">
        <v>213</v>
      </c>
      <c r="D11" s="36">
        <v>21083.14</v>
      </c>
      <c r="E11" s="28">
        <v>9861</v>
      </c>
      <c r="F11" s="28">
        <v>3</v>
      </c>
      <c r="G11" s="36">
        <v>474.72</v>
      </c>
      <c r="H11" s="28">
        <v>4259</v>
      </c>
      <c r="I11" s="28">
        <v>3226</v>
      </c>
      <c r="J11" s="36">
        <v>2147065.59</v>
      </c>
      <c r="K11" s="28">
        <v>11276169</v>
      </c>
      <c r="L11" s="107" t="s">
        <v>67</v>
      </c>
      <c r="M11" s="22">
        <v>2</v>
      </c>
      <c r="N11" s="28">
        <v>2</v>
      </c>
      <c r="O11" s="28">
        <v>502</v>
      </c>
      <c r="P11" s="28">
        <v>0</v>
      </c>
      <c r="Q11" s="117">
        <v>0</v>
      </c>
      <c r="R11" s="28">
        <v>0</v>
      </c>
      <c r="S11" s="28">
        <v>3226</v>
      </c>
      <c r="T11" s="28">
        <f>K11-O11-R11</f>
        <v>11275667</v>
      </c>
      <c r="U11" s="28">
        <v>338126810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23</v>
      </c>
      <c r="AE11" s="28">
        <v>4330310</v>
      </c>
      <c r="AF11" s="28">
        <v>3225</v>
      </c>
      <c r="AG11" s="29">
        <f>U11-W11-Y11-AA11-AC11-AE11</f>
        <v>333796500</v>
      </c>
      <c r="AH11" s="28">
        <v>2645</v>
      </c>
      <c r="AI11" s="22">
        <v>2</v>
      </c>
    </row>
    <row r="12" spans="1:35" ht="20.100000000000001" customHeight="1" x14ac:dyDescent="0.15">
      <c r="A12" s="106"/>
      <c r="B12" s="22"/>
      <c r="C12" s="29"/>
      <c r="D12" s="33"/>
      <c r="E12" s="29"/>
      <c r="F12" s="29"/>
      <c r="G12" s="33"/>
      <c r="H12" s="29"/>
      <c r="I12" s="29"/>
      <c r="J12" s="33"/>
      <c r="K12" s="29"/>
      <c r="L12" s="106"/>
      <c r="M12" s="22"/>
      <c r="N12" s="29"/>
      <c r="O12" s="29"/>
      <c r="P12" s="29"/>
      <c r="Q12" s="3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2"/>
    </row>
    <row r="13" spans="1:35" ht="27" customHeight="1" x14ac:dyDescent="0.15">
      <c r="A13" s="106" t="s">
        <v>48</v>
      </c>
      <c r="B13" s="22">
        <v>3</v>
      </c>
      <c r="C13" s="28">
        <v>580</v>
      </c>
      <c r="D13" s="36">
        <v>376243.86</v>
      </c>
      <c r="E13" s="28">
        <v>19558</v>
      </c>
      <c r="F13" s="28">
        <v>4</v>
      </c>
      <c r="G13" s="122">
        <v>12050</v>
      </c>
      <c r="H13" s="28">
        <v>997</v>
      </c>
      <c r="I13" s="28">
        <v>1196</v>
      </c>
      <c r="J13" s="36">
        <v>7302583.0899999999</v>
      </c>
      <c r="K13" s="28">
        <v>717259</v>
      </c>
      <c r="L13" s="106" t="s">
        <v>48</v>
      </c>
      <c r="M13" s="22">
        <v>3</v>
      </c>
      <c r="N13" s="28">
        <v>399</v>
      </c>
      <c r="O13" s="28">
        <v>93551</v>
      </c>
      <c r="P13" s="28">
        <v>72</v>
      </c>
      <c r="Q13" s="36">
        <v>105338.5</v>
      </c>
      <c r="R13" s="28">
        <v>3831</v>
      </c>
      <c r="S13" s="28">
        <v>1124</v>
      </c>
      <c r="T13" s="28">
        <f>K13-O13-R13</f>
        <v>619877</v>
      </c>
      <c r="U13" s="28">
        <v>18612090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117</v>
      </c>
      <c r="AC13" s="28">
        <v>3094610</v>
      </c>
      <c r="AD13" s="28">
        <v>0</v>
      </c>
      <c r="AE13" s="28">
        <v>0</v>
      </c>
      <c r="AF13" s="28">
        <v>1009</v>
      </c>
      <c r="AG13" s="29">
        <f>U13-W13-Y13-AA13-AC13-AE13</f>
        <v>15517480</v>
      </c>
      <c r="AH13" s="28">
        <v>692</v>
      </c>
      <c r="AI13" s="22">
        <v>3</v>
      </c>
    </row>
    <row r="14" spans="1:35" ht="20.100000000000001" customHeight="1" x14ac:dyDescent="0.15">
      <c r="A14" s="106"/>
      <c r="B14" s="22"/>
      <c r="C14" s="29"/>
      <c r="D14" s="33"/>
      <c r="E14" s="29"/>
      <c r="F14" s="29"/>
      <c r="G14" s="33"/>
      <c r="H14" s="29"/>
      <c r="I14" s="29"/>
      <c r="J14" s="33"/>
      <c r="K14" s="29"/>
      <c r="L14" s="106"/>
      <c r="M14" s="22"/>
      <c r="N14" s="29"/>
      <c r="O14" s="29"/>
      <c r="P14" s="29"/>
      <c r="Q14" s="33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2"/>
    </row>
    <row r="15" spans="1:35" ht="27" customHeight="1" x14ac:dyDescent="0.15">
      <c r="A15" s="106" t="s">
        <v>24</v>
      </c>
      <c r="B15" s="22">
        <v>4</v>
      </c>
      <c r="C15" s="28">
        <v>622</v>
      </c>
      <c r="D15" s="36">
        <v>1271452.17</v>
      </c>
      <c r="E15" s="28">
        <v>17380</v>
      </c>
      <c r="F15" s="28">
        <v>0</v>
      </c>
      <c r="G15" s="28">
        <v>0</v>
      </c>
      <c r="H15" s="28">
        <v>0</v>
      </c>
      <c r="I15" s="28">
        <v>271</v>
      </c>
      <c r="J15" s="36">
        <v>8893578.7300000004</v>
      </c>
      <c r="K15" s="28">
        <v>129711</v>
      </c>
      <c r="L15" s="106" t="s">
        <v>24</v>
      </c>
      <c r="M15" s="22">
        <v>4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271</v>
      </c>
      <c r="T15" s="28">
        <f>K15-O15-R15</f>
        <v>129711</v>
      </c>
      <c r="U15" s="28">
        <v>3879000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273</v>
      </c>
      <c r="AG15" s="29">
        <f>U15-W15-Y15-AA15-AC15-AE15</f>
        <v>3879000</v>
      </c>
      <c r="AH15" s="28">
        <v>138</v>
      </c>
      <c r="AI15" s="22">
        <v>4</v>
      </c>
    </row>
    <row r="16" spans="1:35" s="5" customFormat="1" ht="20.100000000000001" customHeight="1" x14ac:dyDescent="0.15">
      <c r="A16" s="106"/>
      <c r="B16" s="22"/>
      <c r="C16" s="29"/>
      <c r="D16" s="33"/>
      <c r="E16" s="29"/>
      <c r="F16" s="29"/>
      <c r="G16" s="29"/>
      <c r="H16" s="29"/>
      <c r="I16" s="29"/>
      <c r="J16" s="33"/>
      <c r="K16" s="29"/>
      <c r="L16" s="106"/>
      <c r="M16" s="22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2"/>
    </row>
    <row r="17" spans="1:35" ht="27" customHeight="1" x14ac:dyDescent="0.15">
      <c r="A17" s="106" t="s">
        <v>14</v>
      </c>
      <c r="B17" s="22">
        <v>5</v>
      </c>
      <c r="C17" s="28">
        <v>463</v>
      </c>
      <c r="D17" s="36">
        <v>746709.64</v>
      </c>
      <c r="E17" s="28">
        <v>7162</v>
      </c>
      <c r="F17" s="28">
        <v>0</v>
      </c>
      <c r="G17" s="122">
        <v>0</v>
      </c>
      <c r="H17" s="28">
        <v>0</v>
      </c>
      <c r="I17" s="28">
        <v>68</v>
      </c>
      <c r="J17" s="36">
        <v>3498084.36</v>
      </c>
      <c r="K17" s="28">
        <v>94959</v>
      </c>
      <c r="L17" s="106" t="s">
        <v>14</v>
      </c>
      <c r="M17" s="22">
        <v>5</v>
      </c>
      <c r="N17" s="28">
        <v>0</v>
      </c>
      <c r="O17" s="28">
        <v>0</v>
      </c>
      <c r="P17" s="28">
        <v>0</v>
      </c>
      <c r="Q17" s="117">
        <v>0</v>
      </c>
      <c r="R17" s="28">
        <v>0</v>
      </c>
      <c r="S17" s="28">
        <v>68</v>
      </c>
      <c r="T17" s="28">
        <f>K17-O17-R17</f>
        <v>94959</v>
      </c>
      <c r="U17" s="28">
        <v>2845900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69</v>
      </c>
      <c r="AG17" s="29">
        <f>U17-W17-Y17-AA17-AC17-AE17</f>
        <v>2845900</v>
      </c>
      <c r="AH17" s="28">
        <v>24</v>
      </c>
      <c r="AI17" s="22">
        <v>5</v>
      </c>
    </row>
    <row r="18" spans="1:35" ht="20.100000000000001" customHeight="1" x14ac:dyDescent="0.15">
      <c r="A18" s="106"/>
      <c r="B18" s="22"/>
      <c r="C18" s="29"/>
      <c r="D18" s="33"/>
      <c r="E18" s="29"/>
      <c r="F18" s="29"/>
      <c r="G18" s="33"/>
      <c r="H18" s="29"/>
      <c r="I18" s="29"/>
      <c r="J18" s="33"/>
      <c r="K18" s="29"/>
      <c r="L18" s="106"/>
      <c r="M18" s="22"/>
      <c r="N18" s="29"/>
      <c r="O18" s="29"/>
      <c r="P18" s="29"/>
      <c r="Q18" s="33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2"/>
    </row>
    <row r="19" spans="1:35" s="5" customFormat="1" ht="27" customHeight="1" x14ac:dyDescent="0.15">
      <c r="A19" s="108" t="s">
        <v>27</v>
      </c>
      <c r="B19" s="82">
        <v>6</v>
      </c>
      <c r="C19" s="112">
        <f t="shared" ref="C19:K19" si="0">SUM(C9:C18)</f>
        <v>1893</v>
      </c>
      <c r="D19" s="118">
        <f t="shared" si="0"/>
        <v>2415926.11</v>
      </c>
      <c r="E19" s="112">
        <f t="shared" si="0"/>
        <v>54681</v>
      </c>
      <c r="F19" s="112">
        <f t="shared" si="0"/>
        <v>7</v>
      </c>
      <c r="G19" s="118">
        <f t="shared" si="0"/>
        <v>12524.72</v>
      </c>
      <c r="H19" s="112">
        <f t="shared" si="0"/>
        <v>5256</v>
      </c>
      <c r="I19" s="112">
        <f t="shared" si="0"/>
        <v>8754</v>
      </c>
      <c r="J19" s="118">
        <f t="shared" si="0"/>
        <v>22846112.57</v>
      </c>
      <c r="K19" s="112">
        <f t="shared" si="0"/>
        <v>17687887</v>
      </c>
      <c r="L19" s="108" t="s">
        <v>27</v>
      </c>
      <c r="M19" s="82">
        <v>6</v>
      </c>
      <c r="N19" s="112">
        <f t="shared" ref="N19:AH19" si="1">SUM(N9:N17)</f>
        <v>406</v>
      </c>
      <c r="O19" s="112">
        <f t="shared" si="1"/>
        <v>97968</v>
      </c>
      <c r="P19" s="112">
        <f t="shared" si="1"/>
        <v>72</v>
      </c>
      <c r="Q19" s="118">
        <f t="shared" si="1"/>
        <v>105338.5</v>
      </c>
      <c r="R19" s="112">
        <f t="shared" si="1"/>
        <v>3831</v>
      </c>
      <c r="S19" s="112">
        <f t="shared" si="1"/>
        <v>8667</v>
      </c>
      <c r="T19" s="112">
        <f t="shared" si="1"/>
        <v>17586088</v>
      </c>
      <c r="U19" s="112">
        <f t="shared" si="1"/>
        <v>590674551</v>
      </c>
      <c r="V19" s="112">
        <f t="shared" si="1"/>
        <v>1340</v>
      </c>
      <c r="W19" s="112">
        <f t="shared" si="1"/>
        <v>51088590</v>
      </c>
      <c r="X19" s="112">
        <f t="shared" si="1"/>
        <v>0</v>
      </c>
      <c r="Y19" s="112">
        <f t="shared" si="1"/>
        <v>0</v>
      </c>
      <c r="Z19" s="112">
        <f t="shared" si="1"/>
        <v>1183</v>
      </c>
      <c r="AA19" s="112">
        <f t="shared" si="1"/>
        <v>63360921</v>
      </c>
      <c r="AB19" s="112">
        <f t="shared" si="1"/>
        <v>118</v>
      </c>
      <c r="AC19" s="112">
        <f t="shared" si="1"/>
        <v>3124760</v>
      </c>
      <c r="AD19" s="112">
        <f t="shared" si="1"/>
        <v>24</v>
      </c>
      <c r="AE19" s="112">
        <f t="shared" si="1"/>
        <v>4952900</v>
      </c>
      <c r="AF19" s="112">
        <f t="shared" si="1"/>
        <v>7213</v>
      </c>
      <c r="AG19" s="112">
        <f t="shared" si="1"/>
        <v>468147380</v>
      </c>
      <c r="AH19" s="112">
        <f t="shared" si="1"/>
        <v>5087</v>
      </c>
      <c r="AI19" s="82">
        <v>6</v>
      </c>
    </row>
    <row r="20" spans="1:35" s="5" customFormat="1" ht="9.75" customHeight="1" x14ac:dyDescent="0.15">
      <c r="A20" s="109"/>
      <c r="B20" s="111"/>
      <c r="C20" s="113"/>
      <c r="D20" s="113"/>
      <c r="E20" s="113"/>
      <c r="F20" s="113"/>
      <c r="G20" s="113"/>
      <c r="H20" s="113"/>
      <c r="I20" s="113"/>
      <c r="J20" s="113"/>
      <c r="K20" s="113"/>
      <c r="L20" s="109"/>
      <c r="M20" s="111"/>
      <c r="N20" s="113"/>
      <c r="O20" s="113"/>
      <c r="P20" s="113"/>
      <c r="Q20" s="125"/>
      <c r="R20" s="113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11"/>
    </row>
    <row r="21" spans="1:35" ht="9.75" customHeight="1" x14ac:dyDescent="0.15">
      <c r="A21" s="18"/>
      <c r="B21" s="24"/>
      <c r="C21" s="18"/>
      <c r="D21" s="37"/>
      <c r="E21" s="18"/>
      <c r="F21" s="18"/>
      <c r="G21" s="37"/>
      <c r="H21" s="18"/>
      <c r="I21" s="18"/>
      <c r="J21" s="37"/>
      <c r="K21" s="18"/>
      <c r="L21" s="18"/>
      <c r="M21" s="24"/>
      <c r="N21" s="18"/>
      <c r="O21" s="18"/>
      <c r="P21" s="18"/>
      <c r="Q21" s="37"/>
      <c r="R21" s="1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24"/>
    </row>
    <row r="22" spans="1:35" ht="20.100000000000001" customHeight="1" x14ac:dyDescent="0.15">
      <c r="A22" s="18"/>
      <c r="B22" s="24"/>
      <c r="C22" s="18"/>
      <c r="D22" s="37"/>
      <c r="E22" s="18"/>
      <c r="F22" s="18"/>
      <c r="G22" s="37"/>
      <c r="H22" s="18"/>
      <c r="I22" s="18"/>
      <c r="J22" s="37"/>
      <c r="K22" s="18"/>
      <c r="L22" s="18"/>
      <c r="M22" s="24"/>
      <c r="N22" s="18"/>
      <c r="O22" s="18"/>
      <c r="P22" s="18"/>
      <c r="Q22" s="37"/>
      <c r="R22" s="1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24"/>
    </row>
    <row r="23" spans="1:35" ht="19.5" customHeight="1" x14ac:dyDescent="0.15">
      <c r="A23" s="7" t="s">
        <v>93</v>
      </c>
      <c r="B23" s="24"/>
      <c r="C23" s="18"/>
      <c r="D23" s="119"/>
      <c r="E23" s="70"/>
      <c r="F23" s="70"/>
      <c r="G23" s="119"/>
      <c r="H23" s="70"/>
      <c r="I23" s="70"/>
      <c r="J23" s="119"/>
      <c r="K23" s="70"/>
      <c r="L23" s="70"/>
      <c r="M23" s="24"/>
      <c r="N23" s="18"/>
      <c r="O23" s="18"/>
      <c r="P23" s="18"/>
      <c r="Q23" s="37"/>
      <c r="R23" s="18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8"/>
      <c r="AD23" s="127"/>
      <c r="AE23" s="127"/>
      <c r="AF23" s="128"/>
      <c r="AG23" s="127"/>
      <c r="AH23" s="128"/>
      <c r="AI23" s="24"/>
    </row>
    <row r="24" spans="1:35" s="3" customFormat="1" ht="19.5" customHeight="1" x14ac:dyDescent="0.15">
      <c r="A24" s="172"/>
      <c r="B24" s="157" t="s">
        <v>51</v>
      </c>
      <c r="C24" s="223" t="s">
        <v>16</v>
      </c>
      <c r="D24" s="223"/>
      <c r="E24" s="223"/>
      <c r="F24" s="223" t="s">
        <v>85</v>
      </c>
      <c r="G24" s="223"/>
      <c r="H24" s="223"/>
      <c r="I24" s="223" t="s">
        <v>68</v>
      </c>
      <c r="J24" s="223"/>
      <c r="K24" s="223"/>
      <c r="L24" s="172"/>
      <c r="M24" s="157" t="s">
        <v>51</v>
      </c>
      <c r="N24" s="261" t="s">
        <v>86</v>
      </c>
      <c r="O24" s="261"/>
      <c r="P24" s="223" t="s">
        <v>69</v>
      </c>
      <c r="Q24" s="223"/>
      <c r="R24" s="223"/>
      <c r="S24" s="223" t="s">
        <v>92</v>
      </c>
      <c r="T24" s="223"/>
      <c r="U24" s="223" t="s">
        <v>66</v>
      </c>
      <c r="V24" s="261" t="s">
        <v>87</v>
      </c>
      <c r="W24" s="261"/>
      <c r="X24" s="223" t="s">
        <v>70</v>
      </c>
      <c r="Y24" s="222"/>
      <c r="Z24" s="262" t="s">
        <v>71</v>
      </c>
      <c r="AA24" s="222"/>
      <c r="AB24" s="263" t="s">
        <v>88</v>
      </c>
      <c r="AC24" s="263"/>
      <c r="AD24" s="223" t="s">
        <v>72</v>
      </c>
      <c r="AE24" s="262"/>
      <c r="AF24" s="262" t="s">
        <v>73</v>
      </c>
      <c r="AG24" s="262"/>
      <c r="AH24" s="264" t="s">
        <v>57</v>
      </c>
      <c r="AI24" s="157" t="s">
        <v>51</v>
      </c>
    </row>
    <row r="25" spans="1:35" s="3" customFormat="1" ht="19.5" customHeight="1" x14ac:dyDescent="0.15">
      <c r="A25" s="260"/>
      <c r="B25" s="157"/>
      <c r="C25" s="223"/>
      <c r="D25" s="223"/>
      <c r="E25" s="223"/>
      <c r="F25" s="223"/>
      <c r="G25" s="223"/>
      <c r="H25" s="223"/>
      <c r="I25" s="223"/>
      <c r="J25" s="223"/>
      <c r="K25" s="223"/>
      <c r="L25" s="260"/>
      <c r="M25" s="157"/>
      <c r="N25" s="261"/>
      <c r="O25" s="261"/>
      <c r="P25" s="223"/>
      <c r="Q25" s="223"/>
      <c r="R25" s="223"/>
      <c r="S25" s="223"/>
      <c r="T25" s="223"/>
      <c r="U25" s="223"/>
      <c r="V25" s="261"/>
      <c r="W25" s="261"/>
      <c r="X25" s="222"/>
      <c r="Y25" s="222"/>
      <c r="Z25" s="222"/>
      <c r="AA25" s="222"/>
      <c r="AB25" s="263"/>
      <c r="AC25" s="263"/>
      <c r="AD25" s="262"/>
      <c r="AE25" s="262"/>
      <c r="AF25" s="262"/>
      <c r="AG25" s="262"/>
      <c r="AH25" s="264"/>
      <c r="AI25" s="157"/>
    </row>
    <row r="26" spans="1:35" s="3" customFormat="1" ht="19.5" customHeight="1" x14ac:dyDescent="0.15">
      <c r="A26" s="260"/>
      <c r="B26" s="157"/>
      <c r="C26" s="223"/>
      <c r="D26" s="223"/>
      <c r="E26" s="223"/>
      <c r="F26" s="223"/>
      <c r="G26" s="223"/>
      <c r="H26" s="223"/>
      <c r="I26" s="223"/>
      <c r="J26" s="223"/>
      <c r="K26" s="223"/>
      <c r="L26" s="260"/>
      <c r="M26" s="157"/>
      <c r="N26" s="261"/>
      <c r="O26" s="261"/>
      <c r="P26" s="223"/>
      <c r="Q26" s="223"/>
      <c r="R26" s="223"/>
      <c r="S26" s="223"/>
      <c r="T26" s="223"/>
      <c r="U26" s="223"/>
      <c r="V26" s="261"/>
      <c r="W26" s="261"/>
      <c r="X26" s="222"/>
      <c r="Y26" s="222"/>
      <c r="Z26" s="222"/>
      <c r="AA26" s="222"/>
      <c r="AB26" s="263"/>
      <c r="AC26" s="263"/>
      <c r="AD26" s="262"/>
      <c r="AE26" s="262"/>
      <c r="AF26" s="221" t="s">
        <v>29</v>
      </c>
      <c r="AG26" s="223" t="s">
        <v>74</v>
      </c>
      <c r="AH26" s="264"/>
      <c r="AI26" s="157"/>
    </row>
    <row r="27" spans="1:35" s="3" customFormat="1" ht="19.5" customHeight="1" x14ac:dyDescent="0.15">
      <c r="A27" s="173"/>
      <c r="B27" s="157"/>
      <c r="C27" s="85" t="s">
        <v>29</v>
      </c>
      <c r="D27" s="85" t="s">
        <v>35</v>
      </c>
      <c r="E27" s="85" t="s">
        <v>37</v>
      </c>
      <c r="F27" s="85" t="s">
        <v>29</v>
      </c>
      <c r="G27" s="85" t="s">
        <v>33</v>
      </c>
      <c r="H27" s="85" t="s">
        <v>38</v>
      </c>
      <c r="I27" s="85" t="s">
        <v>29</v>
      </c>
      <c r="J27" s="85" t="s">
        <v>35</v>
      </c>
      <c r="K27" s="85" t="s">
        <v>22</v>
      </c>
      <c r="L27" s="173"/>
      <c r="M27" s="157"/>
      <c r="N27" s="85" t="s">
        <v>29</v>
      </c>
      <c r="O27" s="85" t="s">
        <v>30</v>
      </c>
      <c r="P27" s="85" t="s">
        <v>29</v>
      </c>
      <c r="Q27" s="85" t="s">
        <v>36</v>
      </c>
      <c r="R27" s="85" t="s">
        <v>40</v>
      </c>
      <c r="S27" s="85" t="s">
        <v>29</v>
      </c>
      <c r="T27" s="85" t="s">
        <v>22</v>
      </c>
      <c r="U27" s="223"/>
      <c r="V27" s="85" t="s">
        <v>29</v>
      </c>
      <c r="W27" s="85" t="s">
        <v>34</v>
      </c>
      <c r="X27" s="85" t="s">
        <v>29</v>
      </c>
      <c r="Y27" s="85" t="s">
        <v>34</v>
      </c>
      <c r="Z27" s="85" t="s">
        <v>29</v>
      </c>
      <c r="AA27" s="85" t="s">
        <v>34</v>
      </c>
      <c r="AB27" s="85" t="s">
        <v>29</v>
      </c>
      <c r="AC27" s="85" t="s">
        <v>34</v>
      </c>
      <c r="AD27" s="85" t="s">
        <v>29</v>
      </c>
      <c r="AE27" s="85" t="s">
        <v>34</v>
      </c>
      <c r="AF27" s="221"/>
      <c r="AG27" s="223"/>
      <c r="AH27" s="264"/>
      <c r="AI27" s="157"/>
    </row>
    <row r="28" spans="1:35" s="4" customFormat="1" ht="13.5" customHeight="1" x14ac:dyDescent="0.15">
      <c r="A28" s="105"/>
      <c r="B28" s="21"/>
      <c r="C28" s="27" t="s">
        <v>11</v>
      </c>
      <c r="D28" s="27" t="s">
        <v>4</v>
      </c>
      <c r="E28" s="27" t="s">
        <v>15</v>
      </c>
      <c r="F28" s="27" t="s">
        <v>1</v>
      </c>
      <c r="G28" s="27" t="s">
        <v>4</v>
      </c>
      <c r="H28" s="27" t="s">
        <v>9</v>
      </c>
      <c r="I28" s="27" t="s">
        <v>1</v>
      </c>
      <c r="J28" s="27" t="s">
        <v>4</v>
      </c>
      <c r="K28" s="27" t="s">
        <v>9</v>
      </c>
      <c r="L28" s="105"/>
      <c r="M28" s="21"/>
      <c r="N28" s="27" t="s">
        <v>11</v>
      </c>
      <c r="O28" s="27" t="s">
        <v>15</v>
      </c>
      <c r="P28" s="27" t="s">
        <v>11</v>
      </c>
      <c r="Q28" s="27" t="s">
        <v>4</v>
      </c>
      <c r="R28" s="27" t="s">
        <v>15</v>
      </c>
      <c r="S28" s="86" t="s">
        <v>11</v>
      </c>
      <c r="T28" s="27" t="s">
        <v>17</v>
      </c>
      <c r="U28" s="27" t="s">
        <v>20</v>
      </c>
      <c r="V28" s="27" t="s">
        <v>11</v>
      </c>
      <c r="W28" s="27" t="s">
        <v>21</v>
      </c>
      <c r="X28" s="27" t="s">
        <v>11</v>
      </c>
      <c r="Y28" s="27" t="s">
        <v>21</v>
      </c>
      <c r="Z28" s="27" t="s">
        <v>11</v>
      </c>
      <c r="AA28" s="27" t="s">
        <v>21</v>
      </c>
      <c r="AB28" s="27" t="s">
        <v>11</v>
      </c>
      <c r="AC28" s="27" t="s">
        <v>6</v>
      </c>
      <c r="AD28" s="27" t="s">
        <v>11</v>
      </c>
      <c r="AE28" s="27" t="s">
        <v>23</v>
      </c>
      <c r="AF28" s="27" t="s">
        <v>11</v>
      </c>
      <c r="AG28" s="27" t="s">
        <v>6</v>
      </c>
      <c r="AH28" s="27" t="s">
        <v>25</v>
      </c>
      <c r="AI28" s="21"/>
    </row>
    <row r="29" spans="1:35" ht="27" customHeight="1" x14ac:dyDescent="0.15">
      <c r="A29" s="106" t="s">
        <v>91</v>
      </c>
      <c r="B29" s="22">
        <v>1</v>
      </c>
      <c r="C29" s="114">
        <v>2051</v>
      </c>
      <c r="D29" s="120">
        <v>2245266.2400000002</v>
      </c>
      <c r="E29" s="114">
        <v>53452</v>
      </c>
      <c r="F29" s="114">
        <v>9</v>
      </c>
      <c r="G29" s="122">
        <v>18747.05</v>
      </c>
      <c r="H29" s="114">
        <v>10995</v>
      </c>
      <c r="I29" s="114">
        <v>9045</v>
      </c>
      <c r="J29" s="120">
        <v>25554128.82</v>
      </c>
      <c r="K29" s="114">
        <v>22842743</v>
      </c>
      <c r="L29" s="106" t="str">
        <f>A29</f>
        <v>21年度</v>
      </c>
      <c r="M29" s="22">
        <v>1</v>
      </c>
      <c r="N29" s="114">
        <v>751</v>
      </c>
      <c r="O29" s="114">
        <v>186456</v>
      </c>
      <c r="P29" s="114">
        <v>125</v>
      </c>
      <c r="Q29" s="120">
        <v>146345.23000000001</v>
      </c>
      <c r="R29" s="114">
        <v>6740</v>
      </c>
      <c r="S29" s="130">
        <v>8903</v>
      </c>
      <c r="T29" s="130">
        <f>K29-O29-R29</f>
        <v>22649547</v>
      </c>
      <c r="U29" s="130">
        <v>755013491</v>
      </c>
      <c r="V29" s="130">
        <v>1165</v>
      </c>
      <c r="W29" s="130">
        <v>61089270</v>
      </c>
      <c r="X29" s="130">
        <v>0</v>
      </c>
      <c r="Y29" s="130">
        <v>0</v>
      </c>
      <c r="Z29" s="130">
        <v>1080</v>
      </c>
      <c r="AA29" s="130">
        <v>75704061</v>
      </c>
      <c r="AB29" s="130">
        <v>112</v>
      </c>
      <c r="AC29" s="130">
        <v>1765400</v>
      </c>
      <c r="AD29" s="130">
        <v>26</v>
      </c>
      <c r="AE29" s="130">
        <v>5980080</v>
      </c>
      <c r="AF29" s="130">
        <v>7654</v>
      </c>
      <c r="AG29" s="133">
        <f>U29-W29-Y29-AA29-AC29-AE29</f>
        <v>610474680</v>
      </c>
      <c r="AH29" s="130">
        <v>5795</v>
      </c>
      <c r="AI29" s="22">
        <v>1</v>
      </c>
    </row>
    <row r="30" spans="1:35" ht="27" customHeight="1" x14ac:dyDescent="0.15">
      <c r="A30" s="106"/>
      <c r="B30" s="22"/>
      <c r="C30" s="114"/>
      <c r="D30" s="120"/>
      <c r="E30" s="114"/>
      <c r="F30" s="114"/>
      <c r="G30" s="122"/>
      <c r="H30" s="114"/>
      <c r="I30" s="114"/>
      <c r="J30" s="120"/>
      <c r="K30" s="114"/>
      <c r="L30" s="106"/>
      <c r="M30" s="22"/>
      <c r="N30" s="114"/>
      <c r="O30" s="114"/>
      <c r="P30" s="114"/>
      <c r="Q30" s="120"/>
      <c r="R30" s="114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3"/>
      <c r="AH30" s="130"/>
      <c r="AI30" s="22"/>
    </row>
    <row r="31" spans="1:35" ht="9.75" customHeight="1" x14ac:dyDescent="0.15">
      <c r="A31" s="106"/>
      <c r="B31" s="22"/>
      <c r="C31" s="115"/>
      <c r="D31" s="121"/>
      <c r="E31" s="115"/>
      <c r="F31" s="115"/>
      <c r="G31" s="123"/>
      <c r="H31" s="115"/>
      <c r="I31" s="115"/>
      <c r="J31" s="121"/>
      <c r="K31" s="115"/>
      <c r="L31" s="106"/>
      <c r="M31" s="22"/>
      <c r="N31" s="115"/>
      <c r="O31" s="115"/>
      <c r="P31" s="115"/>
      <c r="Q31" s="121"/>
      <c r="R31" s="115"/>
      <c r="S31" s="131"/>
      <c r="T31" s="133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3"/>
      <c r="AH31" s="131"/>
      <c r="AI31" s="22"/>
    </row>
    <row r="32" spans="1:35" ht="27" customHeight="1" x14ac:dyDescent="0.15">
      <c r="A32" s="106" t="s">
        <v>90</v>
      </c>
      <c r="B32" s="22">
        <v>2</v>
      </c>
      <c r="C32" s="114">
        <v>2018</v>
      </c>
      <c r="D32" s="120">
        <v>2323816.23</v>
      </c>
      <c r="E32" s="114">
        <v>54927</v>
      </c>
      <c r="F32" s="114">
        <v>8</v>
      </c>
      <c r="G32" s="122">
        <v>28829.34</v>
      </c>
      <c r="H32" s="114">
        <v>7979</v>
      </c>
      <c r="I32" s="114">
        <v>9071</v>
      </c>
      <c r="J32" s="120">
        <v>27802219.120000001</v>
      </c>
      <c r="K32" s="114">
        <v>21918999</v>
      </c>
      <c r="L32" s="106" t="str">
        <f>A32</f>
        <v>22年度</v>
      </c>
      <c r="M32" s="22">
        <v>2</v>
      </c>
      <c r="N32" s="114">
        <v>730</v>
      </c>
      <c r="O32" s="114">
        <v>151754</v>
      </c>
      <c r="P32" s="114">
        <v>145</v>
      </c>
      <c r="Q32" s="120">
        <v>170423</v>
      </c>
      <c r="R32" s="114">
        <v>7984</v>
      </c>
      <c r="S32" s="130">
        <v>8912</v>
      </c>
      <c r="T32" s="130">
        <f>K32-O32-R32</f>
        <v>21759261</v>
      </c>
      <c r="U32" s="130">
        <v>719464060</v>
      </c>
      <c r="V32" s="130">
        <v>1100</v>
      </c>
      <c r="W32" s="130">
        <v>48824490</v>
      </c>
      <c r="X32" s="130">
        <v>0</v>
      </c>
      <c r="Y32" s="130">
        <v>0</v>
      </c>
      <c r="Z32" s="130">
        <v>1060</v>
      </c>
      <c r="AA32" s="130">
        <v>67063090</v>
      </c>
      <c r="AB32" s="130">
        <v>163</v>
      </c>
      <c r="AC32" s="130">
        <v>2778500</v>
      </c>
      <c r="AD32" s="130">
        <v>24</v>
      </c>
      <c r="AE32" s="130">
        <v>6478080</v>
      </c>
      <c r="AF32" s="130">
        <v>7683</v>
      </c>
      <c r="AG32" s="133">
        <f>U32-W32-Y32-AA32-AC32-AE32</f>
        <v>594319900</v>
      </c>
      <c r="AH32" s="130">
        <v>5646</v>
      </c>
      <c r="AI32" s="22">
        <v>2</v>
      </c>
    </row>
    <row r="33" spans="1:35" ht="27" customHeight="1" x14ac:dyDescent="0.15">
      <c r="A33" s="106"/>
      <c r="B33" s="22"/>
      <c r="C33" s="115"/>
      <c r="D33" s="121"/>
      <c r="E33" s="115"/>
      <c r="F33" s="115"/>
      <c r="G33" s="115"/>
      <c r="H33" s="115"/>
      <c r="I33" s="115"/>
      <c r="J33" s="121"/>
      <c r="K33" s="115"/>
      <c r="L33" s="106"/>
      <c r="M33" s="22"/>
      <c r="N33" s="115"/>
      <c r="O33" s="115"/>
      <c r="P33" s="115"/>
      <c r="Q33" s="121"/>
      <c r="R33" s="115"/>
      <c r="S33" s="131"/>
      <c r="T33" s="133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3"/>
      <c r="AH33" s="131"/>
      <c r="AI33" s="22"/>
    </row>
    <row r="34" spans="1:35" ht="9.75" customHeight="1" x14ac:dyDescent="0.15">
      <c r="A34" s="106"/>
      <c r="B34" s="22"/>
      <c r="C34" s="115"/>
      <c r="D34" s="121"/>
      <c r="E34" s="115"/>
      <c r="F34" s="115"/>
      <c r="G34" s="115"/>
      <c r="H34" s="115"/>
      <c r="I34" s="115"/>
      <c r="J34" s="121"/>
      <c r="K34" s="115"/>
      <c r="L34" s="106"/>
      <c r="M34" s="22"/>
      <c r="N34" s="115"/>
      <c r="O34" s="115"/>
      <c r="P34" s="115"/>
      <c r="Q34" s="121"/>
      <c r="R34" s="115"/>
      <c r="S34" s="131"/>
      <c r="T34" s="133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3"/>
      <c r="AH34" s="131"/>
      <c r="AI34" s="22"/>
    </row>
    <row r="35" spans="1:35" ht="27" customHeight="1" x14ac:dyDescent="0.15">
      <c r="A35" s="106" t="s">
        <v>89</v>
      </c>
      <c r="B35" s="22">
        <v>3</v>
      </c>
      <c r="C35" s="114">
        <v>1865</v>
      </c>
      <c r="D35" s="120">
        <v>2153308.0099999998</v>
      </c>
      <c r="E35" s="114">
        <v>47940</v>
      </c>
      <c r="F35" s="114">
        <v>13</v>
      </c>
      <c r="G35" s="122">
        <v>11986.27</v>
      </c>
      <c r="H35" s="114">
        <v>9799</v>
      </c>
      <c r="I35" s="114">
        <v>8258</v>
      </c>
      <c r="J35" s="120">
        <v>22457982.899999999</v>
      </c>
      <c r="K35" s="114">
        <v>20271893</v>
      </c>
      <c r="L35" s="106" t="str">
        <f>A35</f>
        <v>23年度</v>
      </c>
      <c r="M35" s="22">
        <v>3</v>
      </c>
      <c r="N35" s="114">
        <v>568</v>
      </c>
      <c r="O35" s="114">
        <v>114490</v>
      </c>
      <c r="P35" s="114">
        <v>131</v>
      </c>
      <c r="Q35" s="120">
        <v>149922.91</v>
      </c>
      <c r="R35" s="114">
        <v>6477</v>
      </c>
      <c r="S35" s="130">
        <v>8107</v>
      </c>
      <c r="T35" s="130">
        <f>K35-O35-R35</f>
        <v>20150926</v>
      </c>
      <c r="U35" s="130">
        <v>669298927</v>
      </c>
      <c r="V35" s="130">
        <v>1104</v>
      </c>
      <c r="W35" s="130">
        <v>49623870</v>
      </c>
      <c r="X35" s="130">
        <v>0</v>
      </c>
      <c r="Y35" s="130">
        <v>0</v>
      </c>
      <c r="Z35" s="130">
        <v>1102</v>
      </c>
      <c r="AA35" s="130">
        <v>65003687</v>
      </c>
      <c r="AB35" s="130">
        <v>85</v>
      </c>
      <c r="AC35" s="130">
        <v>1304340</v>
      </c>
      <c r="AD35" s="130">
        <v>20</v>
      </c>
      <c r="AE35" s="130">
        <v>2800310</v>
      </c>
      <c r="AF35" s="130">
        <v>6953</v>
      </c>
      <c r="AG35" s="133">
        <f>U35-W35-Y35-AA35-AC35-AE35</f>
        <v>550566720</v>
      </c>
      <c r="AH35" s="130">
        <v>5098</v>
      </c>
      <c r="AI35" s="22">
        <v>3</v>
      </c>
    </row>
    <row r="36" spans="1:35" ht="27" customHeight="1" x14ac:dyDescent="0.15">
      <c r="A36" s="106"/>
      <c r="B36" s="22"/>
      <c r="C36" s="114"/>
      <c r="D36" s="120"/>
      <c r="E36" s="114"/>
      <c r="F36" s="114"/>
      <c r="G36" s="122"/>
      <c r="H36" s="114"/>
      <c r="I36" s="114"/>
      <c r="J36" s="120"/>
      <c r="K36" s="114"/>
      <c r="L36" s="106"/>
      <c r="M36" s="22"/>
      <c r="N36" s="114"/>
      <c r="O36" s="114"/>
      <c r="P36" s="114"/>
      <c r="Q36" s="120"/>
      <c r="R36" s="114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3"/>
      <c r="AH36" s="130"/>
      <c r="AI36" s="22"/>
    </row>
    <row r="37" spans="1:35" ht="9.75" customHeight="1" x14ac:dyDescent="0.15">
      <c r="A37" s="106"/>
      <c r="B37" s="22"/>
      <c r="C37" s="115"/>
      <c r="D37" s="121"/>
      <c r="E37" s="115"/>
      <c r="F37" s="115"/>
      <c r="G37" s="115"/>
      <c r="H37" s="115"/>
      <c r="I37" s="115"/>
      <c r="J37" s="121"/>
      <c r="K37" s="115"/>
      <c r="L37" s="106"/>
      <c r="M37" s="22"/>
      <c r="N37" s="115"/>
      <c r="O37" s="115"/>
      <c r="P37" s="115"/>
      <c r="Q37" s="121"/>
      <c r="R37" s="115"/>
      <c r="S37" s="131"/>
      <c r="T37" s="133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3"/>
      <c r="AH37" s="131"/>
      <c r="AI37" s="22"/>
    </row>
    <row r="38" spans="1:35" ht="27" customHeight="1" x14ac:dyDescent="0.15">
      <c r="A38" s="106" t="s">
        <v>94</v>
      </c>
      <c r="B38" s="22">
        <v>4</v>
      </c>
      <c r="C38" s="114">
        <v>1506</v>
      </c>
      <c r="D38" s="120">
        <v>1605360.17</v>
      </c>
      <c r="E38" s="114">
        <v>42276</v>
      </c>
      <c r="F38" s="114">
        <v>6</v>
      </c>
      <c r="G38" s="120">
        <v>19895.41</v>
      </c>
      <c r="H38" s="114">
        <v>4200</v>
      </c>
      <c r="I38" s="114">
        <v>7439</v>
      </c>
      <c r="J38" s="120">
        <v>16173572.52</v>
      </c>
      <c r="K38" s="114">
        <v>16307681</v>
      </c>
      <c r="L38" s="106" t="str">
        <f>A38</f>
        <v>24年度</v>
      </c>
      <c r="M38" s="22">
        <v>4</v>
      </c>
      <c r="N38" s="114">
        <v>385</v>
      </c>
      <c r="O38" s="114">
        <v>72346</v>
      </c>
      <c r="P38" s="114">
        <v>86</v>
      </c>
      <c r="Q38" s="120">
        <v>92218</v>
      </c>
      <c r="R38" s="114">
        <v>4033</v>
      </c>
      <c r="S38" s="130">
        <v>7331</v>
      </c>
      <c r="T38" s="130">
        <f>K38-O38-R38</f>
        <v>16231302</v>
      </c>
      <c r="U38" s="130">
        <v>545133191</v>
      </c>
      <c r="V38" s="130">
        <v>1103</v>
      </c>
      <c r="W38" s="130">
        <v>47341590</v>
      </c>
      <c r="X38" s="130">
        <v>0</v>
      </c>
      <c r="Y38" s="130">
        <v>0</v>
      </c>
      <c r="Z38" s="130">
        <v>1014</v>
      </c>
      <c r="AA38" s="130">
        <v>58392081</v>
      </c>
      <c r="AB38" s="130">
        <v>55</v>
      </c>
      <c r="AC38" s="130">
        <v>985250</v>
      </c>
      <c r="AD38" s="130">
        <v>29</v>
      </c>
      <c r="AE38" s="130">
        <v>7288810</v>
      </c>
      <c r="AF38" s="130">
        <v>6179</v>
      </c>
      <c r="AG38" s="133">
        <f>U38-W38-Y38-AA38-AC38-AE38</f>
        <v>431125460</v>
      </c>
      <c r="AH38" s="130">
        <v>4389</v>
      </c>
      <c r="AI38" s="22">
        <v>4</v>
      </c>
    </row>
    <row r="39" spans="1:35" s="5" customFormat="1" ht="9.75" customHeight="1" x14ac:dyDescent="0.15">
      <c r="A39" s="106"/>
      <c r="B39" s="22"/>
      <c r="C39" s="115"/>
      <c r="D39" s="121"/>
      <c r="E39" s="115"/>
      <c r="F39" s="115"/>
      <c r="G39" s="115"/>
      <c r="H39" s="115"/>
      <c r="I39" s="115"/>
      <c r="J39" s="121"/>
      <c r="K39" s="115"/>
      <c r="L39" s="106"/>
      <c r="M39" s="22"/>
      <c r="N39" s="115"/>
      <c r="O39" s="115"/>
      <c r="P39" s="115"/>
      <c r="Q39" s="121"/>
      <c r="R39" s="115"/>
      <c r="S39" s="131"/>
      <c r="T39" s="133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3"/>
      <c r="AH39" s="131"/>
      <c r="AI39" s="22"/>
    </row>
    <row r="40" spans="1:35" ht="9.75" customHeight="1" x14ac:dyDescent="0.15">
      <c r="A40" s="109"/>
      <c r="B40" s="111"/>
      <c r="C40" s="116"/>
      <c r="D40" s="116"/>
      <c r="E40" s="116"/>
      <c r="F40" s="116"/>
      <c r="G40" s="116"/>
      <c r="H40" s="116"/>
      <c r="I40" s="116"/>
      <c r="J40" s="116"/>
      <c r="K40" s="116"/>
      <c r="L40" s="109"/>
      <c r="M40" s="111"/>
      <c r="N40" s="116"/>
      <c r="O40" s="116"/>
      <c r="P40" s="116"/>
      <c r="Q40" s="116"/>
      <c r="R40" s="116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11"/>
    </row>
    <row r="41" spans="1:35" ht="13.5" customHeight="1" x14ac:dyDescent="0.15">
      <c r="Q41" s="97"/>
    </row>
    <row r="42" spans="1:35" s="18" customFormat="1" ht="13.5" customHeight="1" x14ac:dyDescent="0.15">
      <c r="B42" s="24"/>
      <c r="M42" s="24"/>
      <c r="Q42" s="37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24"/>
    </row>
    <row r="43" spans="1:35" s="18" customFormat="1" ht="13.5" customHeight="1" x14ac:dyDescent="0.15">
      <c r="B43" s="24"/>
      <c r="M43" s="24"/>
      <c r="Q43" s="37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24"/>
    </row>
    <row r="44" spans="1:35" s="18" customFormat="1" ht="12" x14ac:dyDescent="0.15">
      <c r="B44" s="24"/>
      <c r="D44" s="37"/>
      <c r="M44" s="24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24"/>
    </row>
  </sheetData>
  <mergeCells count="42">
    <mergeCell ref="AD24:AE26"/>
    <mergeCell ref="AF24:AG25"/>
    <mergeCell ref="AH24:AH27"/>
    <mergeCell ref="AI24:AI27"/>
    <mergeCell ref="AF26:AF27"/>
    <mergeCell ref="AG26:AG27"/>
    <mergeCell ref="U24:U27"/>
    <mergeCell ref="V24:W26"/>
    <mergeCell ref="X24:Y26"/>
    <mergeCell ref="Z24:AA26"/>
    <mergeCell ref="AB24:AC26"/>
    <mergeCell ref="L24:L27"/>
    <mergeCell ref="M24:M27"/>
    <mergeCell ref="N24:O26"/>
    <mergeCell ref="P24:R26"/>
    <mergeCell ref="S24:T26"/>
    <mergeCell ref="A24:A27"/>
    <mergeCell ref="B24:B27"/>
    <mergeCell ref="C24:E26"/>
    <mergeCell ref="F24:H26"/>
    <mergeCell ref="I24:K26"/>
    <mergeCell ref="AD4:AE6"/>
    <mergeCell ref="AF4:AG5"/>
    <mergeCell ref="AH4:AH7"/>
    <mergeCell ref="AI4:AI7"/>
    <mergeCell ref="AF6:AF7"/>
    <mergeCell ref="AG6:AG7"/>
    <mergeCell ref="U4:U7"/>
    <mergeCell ref="V4:W6"/>
    <mergeCell ref="X4:Y6"/>
    <mergeCell ref="Z4:AA6"/>
    <mergeCell ref="AB4:AC6"/>
    <mergeCell ref="L4:L7"/>
    <mergeCell ref="M4:M7"/>
    <mergeCell ref="N4:O6"/>
    <mergeCell ref="P4:R6"/>
    <mergeCell ref="S4:T6"/>
    <mergeCell ref="A4:A7"/>
    <mergeCell ref="B4:B7"/>
    <mergeCell ref="C4:E6"/>
    <mergeCell ref="F4:H6"/>
    <mergeCell ref="I4:K6"/>
  </mergeCells>
  <phoneticPr fontId="1"/>
  <printOptions horizontalCentered="1"/>
  <pageMargins left="0.39370078740157483" right="0.39370078740157483" top="0.59055118110236227" bottom="0.59055118110236227" header="0" footer="0.39370078740157483"/>
  <pageSetup paperSize="9" scale="96" orientation="portrait" r:id="rId1"/>
  <headerFooter scaleWithDoc="0" alignWithMargins="0">
    <oddHeader>&amp;C&amp;"ＭＳ 明朝,標準"&amp;8平成25年度 秋田県税務統計書</oddHeader>
    <oddFooter>&amp;C&amp;"ＭＳ 明朝,標準"&amp;9- &amp;P+48 -</oddFooter>
  </headerFooter>
  <colBreaks count="2" manualBreakCount="2">
    <brk id="11" max="42" man="1"/>
    <brk id="23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不動産取得税</vt:lpstr>
      <vt:lpstr>ア家屋（×）</vt:lpstr>
      <vt:lpstr>イ土地（×）</vt:lpstr>
      <vt:lpstr>'ア家屋（×）'!Print_Area</vt:lpstr>
      <vt:lpstr>'イ土地（×）'!Print_Area</vt:lpstr>
      <vt:lpstr>不動産取得税!Print_Area</vt:lpstr>
    </vt:vector>
  </TitlesOfParts>
  <Company>秋田県総務部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2021-11-26T04:49:51Z</cp:lastPrinted>
  <dcterms:created xsi:type="dcterms:W3CDTF">1998-02-03T00:22:15Z</dcterms:created>
  <dcterms:modified xsi:type="dcterms:W3CDTF">2023-02-02T00:58:25Z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2018-08-27T07:32:47Z</vt:filetime>
  </property>
</Properties>
</file>