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修正用）R2税務統計書\"/>
    </mc:Choice>
  </mc:AlternateContent>
  <xr:revisionPtr revIDLastSave="0" documentId="13_ncr:1_{609ADBFA-BA68-4DCC-85B5-AF373FF888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当初予算額の推移" sheetId="1" r:id="rId1"/>
  </sheets>
  <definedNames>
    <definedName name="_xlnm.Print_Area" localSheetId="0">当初予算額の推移!$A$1:$W$53</definedName>
    <definedName name="_xlnm.Print_Area">#REF!</definedName>
    <definedName name="printarea">#REF!</definedName>
    <definedName name="PrintArea2">#REF!</definedName>
    <definedName name="基金">#REF!</definedName>
    <definedName name="歳出">#REF!</definedName>
    <definedName name="歳入１">#REF!</definedName>
    <definedName name="歳入２">#REF!</definedName>
    <definedName name="財源対策">#REF!</definedName>
    <definedName name="税収２">#REF!</definedName>
    <definedName name="満期一括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0" i="1" l="1"/>
  <c r="K51" i="1"/>
  <c r="Q52" i="1"/>
  <c r="Q50" i="1"/>
  <c r="Q46" i="1"/>
  <c r="Q43" i="1"/>
  <c r="Q40" i="1"/>
  <c r="Q37" i="1"/>
  <c r="Q34" i="1"/>
  <c r="Q30" i="1"/>
  <c r="Q27" i="1"/>
  <c r="Q24" i="1"/>
  <c r="Q21" i="1"/>
  <c r="Q51" i="1" s="1"/>
  <c r="Q18" i="1"/>
  <c r="Q15" i="1"/>
  <c r="Q9" i="1"/>
  <c r="Q6" i="1"/>
  <c r="P52" i="1"/>
  <c r="P50" i="1"/>
  <c r="P46" i="1"/>
  <c r="P43" i="1"/>
  <c r="P37" i="1"/>
  <c r="P34" i="1"/>
  <c r="P30" i="1"/>
  <c r="P27" i="1"/>
  <c r="P24" i="1"/>
  <c r="P21" i="1"/>
  <c r="P51" i="1" s="1"/>
  <c r="P18" i="1"/>
  <c r="P15" i="1"/>
  <c r="P9" i="1"/>
  <c r="P6" i="1"/>
  <c r="O52" i="1"/>
  <c r="O50" i="1"/>
  <c r="O46" i="1"/>
  <c r="O43" i="1"/>
  <c r="O40" i="1"/>
  <c r="O37" i="1"/>
  <c r="O34" i="1"/>
  <c r="O30" i="1"/>
  <c r="O27" i="1"/>
  <c r="O24" i="1"/>
  <c r="O21" i="1"/>
  <c r="O51" i="1" s="1"/>
  <c r="O18" i="1"/>
  <c r="O15" i="1"/>
  <c r="O9" i="1"/>
  <c r="O6" i="1"/>
  <c r="N52" i="1"/>
  <c r="N50" i="1"/>
  <c r="N46" i="1"/>
  <c r="N43" i="1"/>
  <c r="N40" i="1"/>
  <c r="N37" i="1"/>
  <c r="N34" i="1"/>
  <c r="N30" i="1"/>
  <c r="N27" i="1"/>
  <c r="N24" i="1"/>
  <c r="N21" i="1"/>
  <c r="N51" i="1" s="1"/>
  <c r="N18" i="1"/>
  <c r="N15" i="1"/>
  <c r="N9" i="1"/>
  <c r="N6" i="1"/>
  <c r="M52" i="1"/>
  <c r="M50" i="1"/>
  <c r="M46" i="1"/>
  <c r="M43" i="1"/>
  <c r="M40" i="1"/>
  <c r="M37" i="1"/>
  <c r="M34" i="1"/>
  <c r="M30" i="1"/>
  <c r="M27" i="1"/>
  <c r="M24" i="1"/>
  <c r="M21" i="1"/>
  <c r="M51" i="1" s="1"/>
  <c r="M18" i="1"/>
  <c r="M15" i="1"/>
  <c r="M9" i="1"/>
  <c r="M6" i="1"/>
  <c r="L52" i="1"/>
  <c r="L51" i="1"/>
  <c r="L50" i="1"/>
  <c r="L46" i="1"/>
  <c r="L43" i="1"/>
  <c r="L40" i="1"/>
  <c r="L37" i="1"/>
  <c r="L34" i="1"/>
  <c r="L30" i="1"/>
  <c r="L27" i="1"/>
  <c r="L24" i="1"/>
  <c r="L21" i="1"/>
  <c r="L18" i="1"/>
  <c r="L15" i="1"/>
  <c r="L9" i="1"/>
  <c r="L6" i="1"/>
  <c r="K52" i="1"/>
  <c r="K50" i="1"/>
  <c r="K46" i="1"/>
  <c r="K43" i="1"/>
  <c r="K40" i="1"/>
  <c r="K37" i="1"/>
  <c r="K34" i="1"/>
  <c r="K30" i="1"/>
  <c r="K27" i="1"/>
  <c r="K24" i="1"/>
  <c r="K21" i="1"/>
  <c r="K18" i="1"/>
  <c r="K15" i="1"/>
  <c r="K9" i="1"/>
  <c r="K6" i="1"/>
  <c r="W52" i="1"/>
  <c r="W50" i="1"/>
  <c r="W46" i="1"/>
  <c r="W43" i="1"/>
  <c r="W40" i="1"/>
  <c r="W37" i="1"/>
  <c r="W34" i="1"/>
  <c r="W30" i="1"/>
  <c r="W27" i="1"/>
  <c r="W24" i="1"/>
  <c r="W21" i="1"/>
  <c r="W51" i="1" s="1"/>
  <c r="W18" i="1"/>
  <c r="W15" i="1"/>
  <c r="W9" i="1"/>
  <c r="W6" i="1"/>
  <c r="V43" i="1"/>
  <c r="V40" i="1"/>
  <c r="O53" i="1" l="1"/>
  <c r="N53" i="1"/>
  <c r="Q53" i="1"/>
  <c r="P53" i="1"/>
  <c r="M53" i="1"/>
  <c r="L53" i="1"/>
  <c r="K53" i="1"/>
  <c r="W53" i="1"/>
  <c r="V52" i="1"/>
  <c r="U43" i="1"/>
  <c r="T43" i="1"/>
  <c r="S43" i="1"/>
  <c r="R43" i="1"/>
  <c r="J43" i="1"/>
  <c r="U40" i="1"/>
  <c r="T40" i="1"/>
  <c r="S40" i="1"/>
  <c r="R40" i="1"/>
  <c r="J40" i="1"/>
  <c r="I52" i="1" l="1"/>
  <c r="H52" i="1"/>
  <c r="G52" i="1"/>
  <c r="I51" i="1"/>
  <c r="I53" i="1" s="1"/>
  <c r="V50" i="1"/>
  <c r="H50" i="1"/>
  <c r="G50" i="1"/>
  <c r="V46" i="1"/>
  <c r="H46" i="1"/>
  <c r="G46" i="1"/>
  <c r="V37" i="1"/>
  <c r="H37" i="1"/>
  <c r="G37" i="1"/>
  <c r="V34" i="1"/>
  <c r="H34" i="1"/>
  <c r="G34" i="1"/>
  <c r="V30" i="1"/>
  <c r="H30" i="1"/>
  <c r="G30" i="1"/>
  <c r="V27" i="1"/>
  <c r="H27" i="1"/>
  <c r="G27" i="1"/>
  <c r="V24" i="1"/>
  <c r="H24" i="1"/>
  <c r="G24" i="1"/>
  <c r="V21" i="1"/>
  <c r="H21" i="1"/>
  <c r="H51" i="1" s="1"/>
  <c r="H53" i="1" s="1"/>
  <c r="G21" i="1"/>
  <c r="G51" i="1" s="1"/>
  <c r="V18" i="1"/>
  <c r="H18" i="1"/>
  <c r="G18" i="1"/>
  <c r="V15" i="1"/>
  <c r="H15" i="1"/>
  <c r="G15" i="1"/>
  <c r="V9" i="1"/>
  <c r="H9" i="1"/>
  <c r="G9" i="1"/>
  <c r="V6" i="1"/>
  <c r="H6" i="1"/>
  <c r="G6" i="1"/>
  <c r="G53" i="1" l="1"/>
  <c r="V51" i="1"/>
  <c r="V53" i="1" s="1"/>
</calcChain>
</file>

<file path=xl/sharedStrings.xml><?xml version="1.0" encoding="utf-8"?>
<sst xmlns="http://schemas.openxmlformats.org/spreadsheetml/2006/main" count="91" uniqueCount="44">
  <si>
    <t>１９年度</t>
    <rPh sb="2" eb="4">
      <t>ネンド</t>
    </rPh>
    <phoneticPr fontId="17"/>
  </si>
  <si>
    <t>個人県民税</t>
    <rPh sb="0" eb="2">
      <t>コジン</t>
    </rPh>
    <phoneticPr fontId="8"/>
  </si>
  <si>
    <t>法人県民税</t>
  </si>
  <si>
    <t>１８年度</t>
    <rPh sb="2" eb="4">
      <t>ネンド</t>
    </rPh>
    <phoneticPr fontId="17"/>
  </si>
  <si>
    <t>計</t>
    <rPh sb="0" eb="1">
      <t>ケイ</t>
    </rPh>
    <phoneticPr fontId="8"/>
  </si>
  <si>
    <t>現</t>
    <rPh sb="0" eb="1">
      <t>ウツツ</t>
    </rPh>
    <phoneticPr fontId="8"/>
  </si>
  <si>
    <t>法人事業税</t>
  </si>
  <si>
    <t>繰</t>
    <rPh sb="0" eb="1">
      <t>ク</t>
    </rPh>
    <phoneticPr fontId="8"/>
  </si>
  <si>
    <t>平成30年度</t>
    <rPh sb="0" eb="2">
      <t>ヘイセイ</t>
    </rPh>
    <rPh sb="4" eb="6">
      <t>ネンド</t>
    </rPh>
    <phoneticPr fontId="17"/>
  </si>
  <si>
    <t>譲渡割</t>
    <rPh sb="0" eb="2">
      <t>ジョウト</t>
    </rPh>
    <rPh sb="2" eb="3">
      <t>ワ</t>
    </rPh>
    <phoneticPr fontId="8"/>
  </si>
  <si>
    <t>個人事業税</t>
  </si>
  <si>
    <t>貨物割</t>
    <rPh sb="0" eb="2">
      <t>カモツ</t>
    </rPh>
    <rPh sb="2" eb="3">
      <t>ワ</t>
    </rPh>
    <phoneticPr fontId="8"/>
  </si>
  <si>
    <t>地方消費税</t>
    <rPh sb="0" eb="2">
      <t>チホウ</t>
    </rPh>
    <rPh sb="2" eb="5">
      <t>ショウヒゼイ</t>
    </rPh>
    <phoneticPr fontId="8"/>
  </si>
  <si>
    <t>狩猟税</t>
    <rPh sb="0" eb="2">
      <t>シュリョウ</t>
    </rPh>
    <phoneticPr fontId="18"/>
  </si>
  <si>
    <t>不動産取得税</t>
  </si>
  <si>
    <t>県たばこ税</t>
    <rPh sb="0" eb="1">
      <t>ケン</t>
    </rPh>
    <rPh sb="4" eb="5">
      <t>ゼイ</t>
    </rPh>
    <phoneticPr fontId="8"/>
  </si>
  <si>
    <t>自動車取得税</t>
  </si>
  <si>
    <t>軽油引取税</t>
  </si>
  <si>
    <t>自動車税</t>
  </si>
  <si>
    <t>鉱区税</t>
  </si>
  <si>
    <t>平成26年度</t>
    <rPh sb="0" eb="2">
      <t>ヘイセイ</t>
    </rPh>
    <rPh sb="4" eb="6">
      <t>ネンド</t>
    </rPh>
    <phoneticPr fontId="17"/>
  </si>
  <si>
    <t>産業廃棄物税</t>
    <rPh sb="0" eb="2">
      <t>サンギョウ</t>
    </rPh>
    <rPh sb="2" eb="5">
      <t>ハイキブツ</t>
    </rPh>
    <rPh sb="5" eb="6">
      <t>ゼイ</t>
    </rPh>
    <phoneticPr fontId="18"/>
  </si>
  <si>
    <t>県　　税　　計</t>
    <rPh sb="0" eb="1">
      <t>ケン</t>
    </rPh>
    <rPh sb="3" eb="4">
      <t>ゼイ</t>
    </rPh>
    <rPh sb="6" eb="7">
      <t>ケイ</t>
    </rPh>
    <phoneticPr fontId="18"/>
  </si>
  <si>
    <t>平成23年度</t>
    <rPh sb="0" eb="2">
      <t>ヘイセイ</t>
    </rPh>
    <rPh sb="4" eb="6">
      <t>ネンド</t>
    </rPh>
    <phoneticPr fontId="17"/>
  </si>
  <si>
    <t>県民税利子割</t>
  </si>
  <si>
    <t>県民税配当割</t>
    <rPh sb="3" eb="5">
      <t>ハイトウ</t>
    </rPh>
    <phoneticPr fontId="8"/>
  </si>
  <si>
    <t>株式等譲渡所得割</t>
    <rPh sb="0" eb="2">
      <t>カブシキ</t>
    </rPh>
    <rPh sb="2" eb="3">
      <t>トウ</t>
    </rPh>
    <rPh sb="3" eb="5">
      <t>ジョウト</t>
    </rPh>
    <rPh sb="5" eb="8">
      <t>ショトクワリ</t>
    </rPh>
    <phoneticPr fontId="8"/>
  </si>
  <si>
    <t>ゴルフ場利用税</t>
    <rPh sb="3" eb="4">
      <t>ジョウ</t>
    </rPh>
    <rPh sb="4" eb="6">
      <t>リヨウ</t>
    </rPh>
    <rPh sb="6" eb="7">
      <t>ゼイ</t>
    </rPh>
    <phoneticPr fontId="8"/>
  </si>
  <si>
    <t>（単位：千円）</t>
    <rPh sb="1" eb="3">
      <t>タンイ</t>
    </rPh>
    <rPh sb="4" eb="5">
      <t>セン</t>
    </rPh>
    <rPh sb="5" eb="6">
      <t>エン</t>
    </rPh>
    <phoneticPr fontId="8"/>
  </si>
  <si>
    <t>平成27年度</t>
    <rPh sb="0" eb="2">
      <t>ヘイセイ</t>
    </rPh>
    <rPh sb="4" eb="6">
      <t>ネンド</t>
    </rPh>
    <phoneticPr fontId="17"/>
  </si>
  <si>
    <t>平成29年度</t>
    <rPh sb="0" eb="2">
      <t>ヘイセイ</t>
    </rPh>
    <rPh sb="4" eb="6">
      <t>ネンド</t>
    </rPh>
    <phoneticPr fontId="17"/>
  </si>
  <si>
    <t>平成28年度</t>
    <rPh sb="0" eb="2">
      <t>ヘイセイ</t>
    </rPh>
    <rPh sb="4" eb="6">
      <t>ネンド</t>
    </rPh>
    <phoneticPr fontId="17"/>
  </si>
  <si>
    <t>令和元年度</t>
    <rPh sb="0" eb="2">
      <t>レイワ</t>
    </rPh>
    <rPh sb="2" eb="5">
      <t>ガンネンド</t>
    </rPh>
    <phoneticPr fontId="17"/>
  </si>
  <si>
    <t>自動車税
環境性能割</t>
    <rPh sb="0" eb="4">
      <t>ジドウシャゼイ</t>
    </rPh>
    <rPh sb="5" eb="7">
      <t>カンキョウ</t>
    </rPh>
    <rPh sb="7" eb="9">
      <t>セイノウ</t>
    </rPh>
    <rPh sb="9" eb="10">
      <t>ワリ</t>
    </rPh>
    <phoneticPr fontId="8"/>
  </si>
  <si>
    <t>自動車税
種別割</t>
    <rPh sb="0" eb="4">
      <t>ジドウシャゼイ</t>
    </rPh>
    <rPh sb="5" eb="7">
      <t>シュベツ</t>
    </rPh>
    <rPh sb="7" eb="8">
      <t>ワ</t>
    </rPh>
    <phoneticPr fontId="8"/>
  </si>
  <si>
    <t>令和2年度</t>
    <rPh sb="0" eb="2">
      <t>レイワ</t>
    </rPh>
    <rPh sb="3" eb="5">
      <t>ネンド</t>
    </rPh>
    <phoneticPr fontId="17"/>
  </si>
  <si>
    <t>平成26年度</t>
    <rPh sb="0" eb="2">
      <t>ヘイセイ</t>
    </rPh>
    <rPh sb="4" eb="6">
      <t>ネンド</t>
    </rPh>
    <phoneticPr fontId="8"/>
  </si>
  <si>
    <t>平成25年度</t>
    <rPh sb="0" eb="2">
      <t>ヘイセイ</t>
    </rPh>
    <rPh sb="4" eb="6">
      <t>ネンド</t>
    </rPh>
    <phoneticPr fontId="8"/>
  </si>
  <si>
    <t>平成24年度</t>
    <rPh sb="0" eb="2">
      <t>ヘイセイ</t>
    </rPh>
    <rPh sb="4" eb="6">
      <t>ネンド</t>
    </rPh>
    <phoneticPr fontId="8"/>
  </si>
  <si>
    <t>平成23年度</t>
    <rPh sb="0" eb="2">
      <t>ヘイセイ</t>
    </rPh>
    <rPh sb="4" eb="6">
      <t>ネンド</t>
    </rPh>
    <phoneticPr fontId="8"/>
  </si>
  <si>
    <t>平成22年度</t>
    <rPh sb="0" eb="2">
      <t>ヘイセイ</t>
    </rPh>
    <rPh sb="4" eb="6">
      <t>ネンド</t>
    </rPh>
    <phoneticPr fontId="8"/>
  </si>
  <si>
    <t>平成21年度</t>
    <rPh sb="0" eb="2">
      <t>ヘイセイ</t>
    </rPh>
    <rPh sb="4" eb="6">
      <t>ネンド</t>
    </rPh>
    <phoneticPr fontId="8"/>
  </si>
  <si>
    <t>平成20年度</t>
    <rPh sb="0" eb="2">
      <t>ヘイセイ</t>
    </rPh>
    <rPh sb="4" eb="6">
      <t>ネンド</t>
    </rPh>
    <phoneticPr fontId="8"/>
  </si>
  <si>
    <t>2　 当初予算額の推移</t>
    <rPh sb="3" eb="5">
      <t>トウショ</t>
    </rPh>
    <rPh sb="5" eb="7">
      <t>ヨサン</t>
    </rPh>
    <rPh sb="7" eb="8">
      <t>ガク</t>
    </rPh>
    <rPh sb="9" eb="11">
      <t>スイイ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</si>
</sst>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9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4"/>
      <name val="ＭＳ 明朝"/>
      <family val="1"/>
    </font>
    <font>
      <sz val="11"/>
      <name val="ＭＳ ゴシック"/>
      <family val="3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</font>
    <font>
      <sz val="12"/>
      <name val="ＭＳ Ｐゴシック"/>
      <family val="3"/>
    </font>
    <font>
      <sz val="6"/>
      <name val="ＭＳ Ｐゴシック"/>
      <family val="3"/>
    </font>
    <font>
      <sz val="10"/>
      <name val="ＭＳ 明朝"/>
      <family val="1"/>
    </font>
    <font>
      <sz val="16"/>
      <name val="ＭＳ 明朝"/>
      <family val="1"/>
    </font>
    <font>
      <sz val="10"/>
      <name val="ＭＳ Ｐゴシック"/>
      <family val="3"/>
    </font>
    <font>
      <sz val="8"/>
      <name val="ＭＳ 明朝"/>
      <family val="1"/>
    </font>
    <font>
      <sz val="11"/>
      <name val="ＭＳ 明朝"/>
      <family val="1"/>
    </font>
    <font>
      <sz val="10"/>
      <name val="ＭＳ Ｐ明朝"/>
      <family val="1"/>
    </font>
    <font>
      <sz val="9"/>
      <name val="ＭＳ Ｐ明朝"/>
      <family val="1"/>
    </font>
    <font>
      <sz val="9.5"/>
      <name val="ＭＳ Ｐゴシック"/>
      <family val="3"/>
    </font>
    <font>
      <sz val="6"/>
      <name val="ＭＳ ゴシック"/>
      <family val="3"/>
    </font>
    <font>
      <sz val="9"/>
      <name val="ＭＳ 明朝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38" fontId="3" fillId="0" borderId="0" applyFill="0" applyBorder="0" applyProtection="0">
      <alignment horizontal="right"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7" fillId="0" borderId="0"/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9" fillId="0" borderId="0" xfId="10" applyFont="1" applyFill="1" applyAlignment="1">
      <alignment vertical="center"/>
    </xf>
    <xf numFmtId="0" fontId="10" fillId="0" borderId="0" xfId="10" applyFont="1" applyFill="1" applyBorder="1" applyAlignment="1">
      <alignment vertical="center"/>
    </xf>
    <xf numFmtId="0" fontId="9" fillId="0" borderId="2" xfId="10" applyFont="1" applyFill="1" applyBorder="1" applyAlignment="1">
      <alignment vertical="center"/>
    </xf>
    <xf numFmtId="0" fontId="9" fillId="0" borderId="3" xfId="10" applyFont="1" applyFill="1" applyBorder="1" applyAlignment="1">
      <alignment vertical="center"/>
    </xf>
    <xf numFmtId="0" fontId="9" fillId="0" borderId="4" xfId="10" applyFont="1" applyFill="1" applyBorder="1" applyAlignment="1">
      <alignment horizontal="left" vertical="center"/>
    </xf>
    <xf numFmtId="0" fontId="9" fillId="0" borderId="2" xfId="10" applyFont="1" applyFill="1" applyBorder="1" applyAlignment="1">
      <alignment horizontal="left" vertical="center"/>
    </xf>
    <xf numFmtId="0" fontId="9" fillId="0" borderId="1" xfId="10" applyFont="1" applyFill="1" applyBorder="1" applyAlignment="1">
      <alignment horizontal="left" vertical="center"/>
    </xf>
    <xf numFmtId="0" fontId="9" fillId="0" borderId="1" xfId="10" applyFont="1" applyFill="1" applyBorder="1" applyAlignment="1">
      <alignment vertical="center"/>
    </xf>
    <xf numFmtId="0" fontId="9" fillId="0" borderId="4" xfId="10" applyFont="1" applyFill="1" applyBorder="1" applyAlignment="1">
      <alignment vertical="center"/>
    </xf>
    <xf numFmtId="0" fontId="9" fillId="0" borderId="5" xfId="10" applyFont="1" applyFill="1" applyBorder="1" applyAlignment="1">
      <alignment vertical="center"/>
    </xf>
    <xf numFmtId="0" fontId="11" fillId="0" borderId="2" xfId="10" applyFont="1" applyFill="1" applyBorder="1" applyAlignment="1">
      <alignment horizontal="left" vertical="center"/>
    </xf>
    <xf numFmtId="0" fontId="11" fillId="0" borderId="3" xfId="10" applyFont="1" applyFill="1" applyBorder="1" applyAlignment="1">
      <alignment vertical="center"/>
    </xf>
    <xf numFmtId="0" fontId="9" fillId="0" borderId="0" xfId="10" applyFont="1" applyFill="1" applyBorder="1" applyAlignment="1">
      <alignment horizontal="distributed" vertical="center"/>
    </xf>
    <xf numFmtId="0" fontId="9" fillId="0" borderId="7" xfId="10" applyFont="1" applyFill="1" applyBorder="1" applyAlignment="1">
      <alignment horizontal="distributed" vertical="center"/>
    </xf>
    <xf numFmtId="0" fontId="9" fillId="0" borderId="8" xfId="10" applyFont="1" applyFill="1" applyBorder="1" applyAlignment="1">
      <alignment horizontal="distributed" vertical="center"/>
    </xf>
    <xf numFmtId="0" fontId="9" fillId="0" borderId="8" xfId="10" applyFont="1" applyFill="1" applyBorder="1" applyAlignment="1">
      <alignment vertical="center"/>
    </xf>
    <xf numFmtId="0" fontId="9" fillId="0" borderId="11" xfId="10" applyFont="1" applyFill="1" applyBorder="1" applyAlignment="1">
      <alignment vertical="center"/>
    </xf>
    <xf numFmtId="0" fontId="9" fillId="0" borderId="12" xfId="10" applyFont="1" applyFill="1" applyBorder="1" applyAlignment="1">
      <alignment vertical="center"/>
    </xf>
    <xf numFmtId="0" fontId="9" fillId="0" borderId="13" xfId="10" applyFont="1" applyFill="1" applyBorder="1" applyAlignment="1">
      <alignment horizontal="distributed" vertical="center"/>
    </xf>
    <xf numFmtId="0" fontId="9" fillId="0" borderId="14" xfId="10" applyFont="1" applyFill="1" applyBorder="1" applyAlignment="1">
      <alignment horizontal="distributed" vertical="center"/>
    </xf>
    <xf numFmtId="0" fontId="9" fillId="0" borderId="0" xfId="10" applyFont="1" applyFill="1" applyBorder="1" applyAlignment="1">
      <alignment horizontal="right" vertical="center"/>
    </xf>
    <xf numFmtId="0" fontId="9" fillId="0" borderId="15" xfId="10" applyFont="1" applyFill="1" applyBorder="1" applyAlignment="1">
      <alignment horizontal="distributed" vertical="center" wrapText="1"/>
    </xf>
    <xf numFmtId="0" fontId="9" fillId="0" borderId="16" xfId="10" applyFont="1" applyFill="1" applyBorder="1" applyAlignment="1">
      <alignment horizontal="distributed" vertical="center"/>
    </xf>
    <xf numFmtId="0" fontId="9" fillId="0" borderId="17" xfId="10" applyFont="1" applyFill="1" applyBorder="1" applyAlignment="1">
      <alignment horizontal="distributed" vertical="center"/>
    </xf>
    <xf numFmtId="0" fontId="9" fillId="0" borderId="16" xfId="10" applyFont="1" applyFill="1" applyBorder="1" applyAlignment="1">
      <alignment vertical="center" shrinkToFit="1"/>
    </xf>
    <xf numFmtId="0" fontId="9" fillId="0" borderId="9" xfId="10" applyFont="1" applyFill="1" applyBorder="1" applyAlignment="1">
      <alignment vertical="center"/>
    </xf>
    <xf numFmtId="0" fontId="11" fillId="0" borderId="15" xfId="10" applyFont="1" applyFill="1" applyBorder="1" applyAlignment="1">
      <alignment horizontal="distributed" vertical="center"/>
    </xf>
    <xf numFmtId="0" fontId="11" fillId="0" borderId="16" xfId="10" applyFont="1" applyFill="1" applyBorder="1" applyAlignment="1">
      <alignment horizontal="distributed" vertical="center"/>
    </xf>
    <xf numFmtId="0" fontId="9" fillId="0" borderId="18" xfId="10" applyFont="1" applyFill="1" applyBorder="1" applyAlignment="1">
      <alignment horizontal="center" vertical="center"/>
    </xf>
    <xf numFmtId="0" fontId="9" fillId="0" borderId="19" xfId="10" applyFont="1" applyFill="1" applyBorder="1" applyAlignment="1">
      <alignment horizontal="center" vertical="center"/>
    </xf>
    <xf numFmtId="0" fontId="9" fillId="0" borderId="20" xfId="10" applyFont="1" applyFill="1" applyBorder="1" applyAlignment="1">
      <alignment horizontal="center" vertical="center"/>
    </xf>
    <xf numFmtId="0" fontId="9" fillId="0" borderId="21" xfId="10" applyFont="1" applyFill="1" applyBorder="1" applyAlignment="1">
      <alignment horizontal="center" vertical="center"/>
    </xf>
    <xf numFmtId="0" fontId="9" fillId="0" borderId="22" xfId="10" applyFont="1" applyFill="1" applyBorder="1" applyAlignment="1">
      <alignment horizontal="center" vertical="center"/>
    </xf>
    <xf numFmtId="0" fontId="9" fillId="0" borderId="23" xfId="10" applyFont="1" applyFill="1" applyBorder="1" applyAlignment="1">
      <alignment horizontal="center" vertical="center"/>
    </xf>
    <xf numFmtId="0" fontId="11" fillId="0" borderId="18" xfId="10" applyFont="1" applyFill="1" applyBorder="1" applyAlignment="1">
      <alignment horizontal="center" vertical="center"/>
    </xf>
    <xf numFmtId="0" fontId="11" fillId="0" borderId="19" xfId="10" applyFont="1" applyFill="1" applyBorder="1" applyAlignment="1">
      <alignment horizontal="center" vertical="center"/>
    </xf>
    <xf numFmtId="0" fontId="11" fillId="0" borderId="2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/>
    </xf>
    <xf numFmtId="38" fontId="13" fillId="0" borderId="22" xfId="21" applyFont="1" applyFill="1" applyBorder="1" applyAlignment="1">
      <alignment vertical="center"/>
    </xf>
    <xf numFmtId="38" fontId="13" fillId="0" borderId="22" xfId="21" applyFont="1" applyFill="1" applyBorder="1" applyAlignment="1">
      <alignment horizontal="right" vertical="center"/>
    </xf>
    <xf numFmtId="38" fontId="13" fillId="0" borderId="24" xfId="21" applyFont="1" applyFill="1" applyBorder="1" applyAlignment="1">
      <alignment horizontal="right" vertical="center"/>
    </xf>
    <xf numFmtId="38" fontId="1" fillId="0" borderId="20" xfId="5" applyFont="1" applyFill="1" applyBorder="1" applyAlignment="1">
      <alignment horizontal="right" vertical="center"/>
    </xf>
    <xf numFmtId="38" fontId="1" fillId="0" borderId="22" xfId="21" applyFont="1" applyFill="1" applyBorder="1" applyAlignment="1">
      <alignment horizontal="right" vertical="center"/>
    </xf>
    <xf numFmtId="38" fontId="13" fillId="0" borderId="0" xfId="21" applyFont="1" applyFill="1" applyBorder="1" applyAlignment="1">
      <alignment horizontal="right" vertical="center"/>
    </xf>
    <xf numFmtId="38" fontId="14" fillId="0" borderId="18" xfId="21" applyFont="1" applyFill="1" applyBorder="1" applyAlignment="1">
      <alignment vertical="center"/>
    </xf>
    <xf numFmtId="38" fontId="14" fillId="0" borderId="19" xfId="21" applyFont="1" applyFill="1" applyBorder="1" applyAlignment="1">
      <alignment vertical="center"/>
    </xf>
    <xf numFmtId="38" fontId="14" fillId="0" borderId="20" xfId="21" applyFont="1" applyFill="1" applyBorder="1" applyAlignment="1">
      <alignment horizontal="right" vertical="center"/>
    </xf>
    <xf numFmtId="38" fontId="14" fillId="0" borderId="21" xfId="21" applyFont="1" applyFill="1" applyBorder="1" applyAlignment="1">
      <alignment vertical="center"/>
    </xf>
    <xf numFmtId="38" fontId="14" fillId="0" borderId="22" xfId="21" applyFont="1" applyFill="1" applyBorder="1" applyAlignment="1">
      <alignment vertical="center"/>
    </xf>
    <xf numFmtId="41" fontId="14" fillId="0" borderId="19" xfId="3" applyNumberFormat="1" applyFont="1" applyFill="1" applyBorder="1" applyAlignment="1">
      <alignment horizontal="right" vertical="center"/>
    </xf>
    <xf numFmtId="41" fontId="14" fillId="0" borderId="19" xfId="21" applyNumberFormat="1" applyFont="1" applyFill="1" applyBorder="1" applyAlignment="1">
      <alignment vertical="center"/>
    </xf>
    <xf numFmtId="38" fontId="14" fillId="0" borderId="23" xfId="21" applyFont="1" applyFill="1" applyBorder="1" applyAlignment="1">
      <alignment horizontal="right" vertical="center"/>
    </xf>
    <xf numFmtId="38" fontId="11" fillId="0" borderId="18" xfId="5" applyFont="1" applyFill="1" applyBorder="1" applyAlignment="1">
      <alignment horizontal="right" vertical="center"/>
    </xf>
    <xf numFmtId="38" fontId="11" fillId="0" borderId="19" xfId="5" applyFont="1" applyFill="1" applyBorder="1" applyAlignment="1">
      <alignment horizontal="right" vertical="center"/>
    </xf>
    <xf numFmtId="38" fontId="11" fillId="0" borderId="20" xfId="21" applyFont="1" applyFill="1" applyBorder="1" applyAlignment="1">
      <alignment horizontal="right" vertical="center"/>
    </xf>
    <xf numFmtId="176" fontId="15" fillId="0" borderId="18" xfId="21" applyNumberFormat="1" applyFont="1" applyFill="1" applyBorder="1" applyAlignment="1">
      <alignment vertical="center"/>
    </xf>
    <xf numFmtId="176" fontId="15" fillId="0" borderId="19" xfId="21" applyNumberFormat="1" applyFont="1" applyFill="1" applyBorder="1" applyAlignment="1">
      <alignment vertical="center"/>
    </xf>
    <xf numFmtId="176" fontId="15" fillId="0" borderId="20" xfId="21" applyNumberFormat="1" applyFont="1" applyFill="1" applyBorder="1" applyAlignment="1">
      <alignment horizontal="right" vertical="center"/>
    </xf>
    <xf numFmtId="176" fontId="15" fillId="0" borderId="21" xfId="21" applyNumberFormat="1" applyFont="1" applyFill="1" applyBorder="1" applyAlignment="1">
      <alignment vertical="center"/>
    </xf>
    <xf numFmtId="176" fontId="15" fillId="0" borderId="22" xfId="21" applyNumberFormat="1" applyFont="1" applyFill="1" applyBorder="1" applyAlignment="1">
      <alignment vertical="center"/>
    </xf>
    <xf numFmtId="176" fontId="15" fillId="0" borderId="19" xfId="3" applyNumberFormat="1" applyFont="1" applyFill="1" applyBorder="1" applyAlignment="1">
      <alignment horizontal="right" vertical="center"/>
    </xf>
    <xf numFmtId="176" fontId="15" fillId="0" borderId="23" xfId="21" applyNumberFormat="1" applyFont="1" applyFill="1" applyBorder="1" applyAlignment="1">
      <alignment horizontal="right" vertical="center"/>
    </xf>
    <xf numFmtId="176" fontId="16" fillId="0" borderId="18" xfId="5" applyNumberFormat="1" applyFont="1" applyFill="1" applyBorder="1" applyAlignment="1">
      <alignment horizontal="right" vertical="center"/>
    </xf>
    <xf numFmtId="176" fontId="16" fillId="0" borderId="19" xfId="5" applyNumberFormat="1" applyFont="1" applyFill="1" applyBorder="1" applyAlignment="1">
      <alignment horizontal="right" vertical="center"/>
    </xf>
    <xf numFmtId="176" fontId="16" fillId="0" borderId="20" xfId="21" applyNumberFormat="1" applyFont="1" applyFill="1" applyBorder="1" applyAlignment="1">
      <alignment horizontal="right" vertical="center"/>
    </xf>
    <xf numFmtId="176" fontId="15" fillId="0" borderId="18" xfId="5" applyNumberFormat="1" applyFont="1" applyFill="1" applyBorder="1" applyAlignment="1">
      <alignment horizontal="right" vertical="center"/>
    </xf>
    <xf numFmtId="176" fontId="15" fillId="0" borderId="21" xfId="3" applyNumberFormat="1" applyFont="1" applyFill="1" applyBorder="1" applyAlignment="1">
      <alignment horizontal="right" vertical="center"/>
    </xf>
    <xf numFmtId="176" fontId="15" fillId="0" borderId="22" xfId="3" applyNumberFormat="1" applyFont="1" applyFill="1" applyBorder="1" applyAlignment="1">
      <alignment horizontal="right" vertical="center"/>
    </xf>
    <xf numFmtId="0" fontId="9" fillId="0" borderId="0" xfId="10" applyFont="1" applyFill="1" applyBorder="1" applyAlignment="1">
      <alignment horizontal="right"/>
    </xf>
    <xf numFmtId="0" fontId="9" fillId="0" borderId="0" xfId="10" applyFont="1" applyFill="1" applyBorder="1" applyAlignment="1">
      <alignment horizontal="distributed" vertical="center"/>
    </xf>
    <xf numFmtId="38" fontId="14" fillId="0" borderId="18" xfId="21" applyFont="1" applyFill="1" applyBorder="1" applyAlignment="1">
      <alignment horizontal="right" vertical="center"/>
    </xf>
    <xf numFmtId="176" fontId="15" fillId="0" borderId="18" xfId="21" applyNumberFormat="1" applyFont="1" applyFill="1" applyBorder="1" applyAlignment="1">
      <alignment horizontal="right" vertical="center"/>
    </xf>
    <xf numFmtId="38" fontId="13" fillId="0" borderId="20" xfId="21" applyFont="1" applyFill="1" applyBorder="1" applyAlignment="1">
      <alignment horizontal="right" vertical="center"/>
    </xf>
    <xf numFmtId="0" fontId="9" fillId="0" borderId="25" xfId="10" applyFont="1" applyFill="1" applyBorder="1" applyAlignment="1">
      <alignment horizontal="center" vertical="center"/>
    </xf>
    <xf numFmtId="176" fontId="15" fillId="0" borderId="26" xfId="21" applyNumberFormat="1" applyFont="1" applyFill="1" applyBorder="1" applyAlignment="1">
      <alignment horizontal="right" vertical="center"/>
    </xf>
    <xf numFmtId="176" fontId="15" fillId="0" borderId="19" xfId="21" applyNumberFormat="1" applyFont="1" applyFill="1" applyBorder="1" applyAlignment="1">
      <alignment horizontal="right" vertical="center"/>
    </xf>
    <xf numFmtId="0" fontId="9" fillId="0" borderId="27" xfId="10" applyFont="1" applyFill="1" applyBorder="1" applyAlignment="1">
      <alignment horizontal="center" vertical="center"/>
    </xf>
    <xf numFmtId="0" fontId="9" fillId="0" borderId="26" xfId="10" applyFont="1" applyFill="1" applyBorder="1" applyAlignment="1">
      <alignment horizontal="center" vertical="center"/>
    </xf>
    <xf numFmtId="38" fontId="13" fillId="0" borderId="26" xfId="21" applyFont="1" applyFill="1" applyBorder="1" applyAlignment="1">
      <alignment horizontal="right" vertical="center"/>
    </xf>
    <xf numFmtId="38" fontId="14" fillId="0" borderId="26" xfId="21" applyFont="1" applyFill="1" applyBorder="1" applyAlignment="1">
      <alignment horizontal="right" vertical="center"/>
    </xf>
    <xf numFmtId="0" fontId="9" fillId="0" borderId="8" xfId="10" applyFont="1" applyFill="1" applyBorder="1" applyAlignment="1">
      <alignment horizontal="distributed" vertical="center"/>
    </xf>
    <xf numFmtId="0" fontId="9" fillId="0" borderId="0" xfId="10" applyFont="1" applyFill="1" applyBorder="1" applyAlignment="1">
      <alignment horizontal="distributed" vertical="center"/>
    </xf>
    <xf numFmtId="0" fontId="9" fillId="0" borderId="9" xfId="10" applyFont="1" applyFill="1" applyBorder="1" applyAlignment="1">
      <alignment horizontal="distributed" vertical="center"/>
    </xf>
    <xf numFmtId="0" fontId="11" fillId="0" borderId="10" xfId="10" applyFont="1" applyFill="1" applyBorder="1" applyAlignment="1">
      <alignment horizontal="center" vertical="center"/>
    </xf>
    <xf numFmtId="0" fontId="11" fillId="0" borderId="0" xfId="10" applyFont="1" applyFill="1" applyAlignment="1">
      <alignment horizontal="center" vertical="center"/>
    </xf>
    <xf numFmtId="0" fontId="11" fillId="0" borderId="7" xfId="10" applyFont="1" applyFill="1" applyBorder="1" applyAlignment="1">
      <alignment horizontal="center" vertical="center"/>
    </xf>
    <xf numFmtId="0" fontId="9" fillId="0" borderId="6" xfId="10" applyFont="1" applyFill="1" applyBorder="1" applyAlignment="1">
      <alignment horizontal="distributed" vertical="center"/>
    </xf>
    <xf numFmtId="0" fontId="9" fillId="0" borderId="7" xfId="10" applyFont="1" applyFill="1" applyBorder="1" applyAlignment="1">
      <alignment horizontal="distributed" vertical="center"/>
    </xf>
    <xf numFmtId="0" fontId="9" fillId="0" borderId="8" xfId="10" applyFont="1" applyFill="1" applyBorder="1" applyAlignment="1">
      <alignment horizontal="distributed" vertical="center" wrapText="1"/>
    </xf>
    <xf numFmtId="0" fontId="9" fillId="0" borderId="1" xfId="10" applyFont="1" applyFill="1" applyBorder="1" applyAlignment="1">
      <alignment horizontal="center" vertical="center"/>
    </xf>
    <xf numFmtId="0" fontId="9" fillId="0" borderId="6" xfId="10" applyFont="1" applyFill="1" applyBorder="1" applyAlignment="1">
      <alignment horizontal="center" vertical="center"/>
    </xf>
    <xf numFmtId="0" fontId="9" fillId="0" borderId="17" xfId="10" applyFont="1" applyFill="1" applyBorder="1" applyAlignment="1">
      <alignment horizontal="center" vertical="center"/>
    </xf>
    <xf numFmtId="0" fontId="12" fillId="0" borderId="6" xfId="10" applyFont="1" applyFill="1" applyBorder="1" applyAlignment="1">
      <alignment horizontal="distributed" vertical="center"/>
    </xf>
  </cellXfs>
  <cellStyles count="22">
    <cellStyle name="パーセント 3" xfId="1" xr:uid="{00000000-0005-0000-0000-000000000000}"/>
    <cellStyle name="桁区切り" xfId="21" builtinId="6"/>
    <cellStyle name="桁区切り 2" xfId="3" xr:uid="{00000000-0005-0000-0000-000002000000}"/>
    <cellStyle name="桁区切り 2 2" xfId="4" xr:uid="{00000000-0005-0000-0000-000003000000}"/>
    <cellStyle name="桁区切り 3" xfId="5" xr:uid="{00000000-0005-0000-0000-000004000000}"/>
    <cellStyle name="桁区切り 4" xfId="6" xr:uid="{00000000-0005-0000-0000-000005000000}"/>
    <cellStyle name="桁区切り 5" xfId="7" xr:uid="{00000000-0005-0000-0000-000006000000}"/>
    <cellStyle name="桁区切り 7" xfId="8" xr:uid="{00000000-0005-0000-0000-000007000000}"/>
    <cellStyle name="標準" xfId="0" builtinId="0"/>
    <cellStyle name="標準 10" xfId="9" xr:uid="{00000000-0005-0000-0000-000009000000}"/>
    <cellStyle name="標準 2" xfId="10" xr:uid="{00000000-0005-0000-0000-00000A000000}"/>
    <cellStyle name="標準 2 2" xfId="11" xr:uid="{00000000-0005-0000-0000-00000B000000}"/>
    <cellStyle name="標準 3" xfId="12" xr:uid="{00000000-0005-0000-0000-00000C000000}"/>
    <cellStyle name="標準 3 2" xfId="13" xr:uid="{00000000-0005-0000-0000-00000D000000}"/>
    <cellStyle name="標準 3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19" xr:uid="{00000000-0005-0000-0000-000013000000}"/>
    <cellStyle name="標準 9" xfId="20" xr:uid="{00000000-0005-0000-0000-000014000000}"/>
    <cellStyle name="未定義" xfId="2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4"/>
  <sheetViews>
    <sheetView tabSelected="1" view="pageBreakPreview" zoomScaleNormal="100" zoomScaleSheetLayoutView="100" workbookViewId="0">
      <pane xSplit="6" ySplit="3" topLeftCell="K4" activePane="bottomRight" state="frozenSplit"/>
      <selection pane="topRight" activeCell="J37" sqref="J37"/>
      <selection pane="bottomLeft" activeCell="J4" sqref="J4"/>
      <selection pane="bottomRight" activeCell="X17" sqref="X17"/>
    </sheetView>
  </sheetViews>
  <sheetFormatPr defaultRowHeight="15.95" customHeight="1" x14ac:dyDescent="0.15"/>
  <cols>
    <col min="1" max="1" width="1" style="1" customWidth="1"/>
    <col min="2" max="2" width="3.5" style="1" customWidth="1"/>
    <col min="3" max="3" width="1.25" style="1" customWidth="1"/>
    <col min="4" max="4" width="9.5" style="1" customWidth="1"/>
    <col min="5" max="5" width="1" style="1" customWidth="1"/>
    <col min="6" max="6" width="2.625" style="1" customWidth="1"/>
    <col min="7" max="8" width="11.625" style="1" hidden="1" customWidth="1"/>
    <col min="9" max="9" width="12.625" style="1" hidden="1" customWidth="1"/>
    <col min="10" max="10" width="13.875" style="1" hidden="1" customWidth="1"/>
    <col min="11" max="23" width="13.875" style="1" customWidth="1"/>
    <col min="24" max="24" width="9" style="1" customWidth="1"/>
    <col min="25" max="16384" width="9" style="1"/>
  </cols>
  <sheetData>
    <row r="1" spans="1:23" ht="20.100000000000001" customHeight="1" x14ac:dyDescent="0.15">
      <c r="A1" s="2" t="s">
        <v>43</v>
      </c>
    </row>
    <row r="2" spans="1:23" ht="20.100000000000001" customHeight="1" x14ac:dyDescent="0.15">
      <c r="A2" s="2"/>
      <c r="T2" s="69"/>
      <c r="V2" s="69"/>
      <c r="W2" s="69" t="s">
        <v>28</v>
      </c>
    </row>
    <row r="3" spans="1:23" ht="19.5" customHeight="1" x14ac:dyDescent="0.15">
      <c r="A3" s="90"/>
      <c r="B3" s="91"/>
      <c r="C3" s="91"/>
      <c r="D3" s="91"/>
      <c r="E3" s="91"/>
      <c r="F3" s="92"/>
      <c r="G3" s="33" t="s">
        <v>0</v>
      </c>
      <c r="H3" s="33" t="s">
        <v>3</v>
      </c>
      <c r="I3" s="33" t="s">
        <v>23</v>
      </c>
      <c r="J3" s="33" t="s">
        <v>20</v>
      </c>
      <c r="K3" s="33" t="s">
        <v>42</v>
      </c>
      <c r="L3" s="33" t="s">
        <v>41</v>
      </c>
      <c r="M3" s="33" t="s">
        <v>40</v>
      </c>
      <c r="N3" s="33" t="s">
        <v>39</v>
      </c>
      <c r="O3" s="33" t="s">
        <v>38</v>
      </c>
      <c r="P3" s="33" t="s">
        <v>37</v>
      </c>
      <c r="Q3" s="33" t="s">
        <v>36</v>
      </c>
      <c r="R3" s="33" t="s">
        <v>29</v>
      </c>
      <c r="S3" s="33" t="s">
        <v>31</v>
      </c>
      <c r="T3" s="33" t="s">
        <v>30</v>
      </c>
      <c r="U3" s="33" t="s">
        <v>8</v>
      </c>
      <c r="V3" s="33" t="s">
        <v>32</v>
      </c>
      <c r="W3" s="33" t="s">
        <v>35</v>
      </c>
    </row>
    <row r="4" spans="1:23" ht="16.5" customHeight="1" x14ac:dyDescent="0.15">
      <c r="A4" s="3"/>
      <c r="B4" s="82" t="s">
        <v>1</v>
      </c>
      <c r="C4" s="82"/>
      <c r="D4" s="82"/>
      <c r="E4" s="22"/>
      <c r="F4" s="29" t="s">
        <v>5</v>
      </c>
      <c r="G4" s="39">
        <v>24700000</v>
      </c>
      <c r="H4" s="39">
        <v>13316000</v>
      </c>
      <c r="I4" s="45">
        <v>22323000</v>
      </c>
      <c r="J4" s="56">
        <v>24204000</v>
      </c>
      <c r="K4" s="56">
        <v>25921000</v>
      </c>
      <c r="L4" s="56">
        <v>24931000</v>
      </c>
      <c r="M4" s="56">
        <v>23470000</v>
      </c>
      <c r="N4" s="56">
        <v>22323000</v>
      </c>
      <c r="O4" s="56">
        <v>23287000</v>
      </c>
      <c r="P4" s="56">
        <v>23847000</v>
      </c>
      <c r="Q4" s="56">
        <v>24204000</v>
      </c>
      <c r="R4" s="66">
        <v>24608000</v>
      </c>
      <c r="S4" s="66">
        <v>23847000</v>
      </c>
      <c r="T4" s="66">
        <v>25232000</v>
      </c>
      <c r="U4" s="66">
        <v>25467000</v>
      </c>
      <c r="V4" s="66">
        <v>25694000</v>
      </c>
      <c r="W4" s="66">
        <v>25030000</v>
      </c>
    </row>
    <row r="5" spans="1:23" ht="17.100000000000001" customHeight="1" x14ac:dyDescent="0.15">
      <c r="A5" s="3"/>
      <c r="B5" s="82"/>
      <c r="C5" s="82"/>
      <c r="D5" s="82"/>
      <c r="E5" s="22"/>
      <c r="F5" s="30" t="s">
        <v>7</v>
      </c>
      <c r="G5" s="39">
        <v>204000</v>
      </c>
      <c r="H5" s="39">
        <v>143000</v>
      </c>
      <c r="I5" s="46">
        <v>376000</v>
      </c>
      <c r="J5" s="57">
        <v>306000</v>
      </c>
      <c r="K5" s="57">
        <v>223000</v>
      </c>
      <c r="L5" s="57">
        <v>282000</v>
      </c>
      <c r="M5" s="57">
        <v>380000</v>
      </c>
      <c r="N5" s="57">
        <v>376000</v>
      </c>
      <c r="O5" s="57">
        <v>376000</v>
      </c>
      <c r="P5" s="57">
        <v>344000</v>
      </c>
      <c r="Q5" s="57">
        <v>306000</v>
      </c>
      <c r="R5" s="61">
        <v>339000</v>
      </c>
      <c r="S5" s="61">
        <v>295000</v>
      </c>
      <c r="T5" s="61">
        <v>266000</v>
      </c>
      <c r="U5" s="61">
        <v>265000</v>
      </c>
      <c r="V5" s="61">
        <v>267000</v>
      </c>
      <c r="W5" s="61">
        <v>199000</v>
      </c>
    </row>
    <row r="6" spans="1:23" ht="17.100000000000001" customHeight="1" x14ac:dyDescent="0.15">
      <c r="A6" s="4"/>
      <c r="B6" s="88"/>
      <c r="C6" s="88"/>
      <c r="D6" s="88"/>
      <c r="E6" s="23"/>
      <c r="F6" s="31" t="s">
        <v>4</v>
      </c>
      <c r="G6" s="40">
        <f>G4+G5</f>
        <v>24904000</v>
      </c>
      <c r="H6" s="40">
        <f>H4+H5</f>
        <v>13459000</v>
      </c>
      <c r="I6" s="47">
        <v>22699000</v>
      </c>
      <c r="J6" s="58">
        <v>24510000</v>
      </c>
      <c r="K6" s="58">
        <f t="shared" ref="K6:Q6" si="0">K4+K5</f>
        <v>26144000</v>
      </c>
      <c r="L6" s="58">
        <f t="shared" si="0"/>
        <v>25213000</v>
      </c>
      <c r="M6" s="58">
        <f t="shared" si="0"/>
        <v>23850000</v>
      </c>
      <c r="N6" s="58">
        <f t="shared" si="0"/>
        <v>22699000</v>
      </c>
      <c r="O6" s="58">
        <f t="shared" si="0"/>
        <v>23663000</v>
      </c>
      <c r="P6" s="58">
        <f t="shared" si="0"/>
        <v>24191000</v>
      </c>
      <c r="Q6" s="58">
        <f t="shared" si="0"/>
        <v>24510000</v>
      </c>
      <c r="R6" s="58">
        <v>24947000</v>
      </c>
      <c r="S6" s="58">
        <v>24142000</v>
      </c>
      <c r="T6" s="58">
        <v>25498000</v>
      </c>
      <c r="U6" s="58">
        <v>25732000</v>
      </c>
      <c r="V6" s="58">
        <f>V4+V5</f>
        <v>25961000</v>
      </c>
      <c r="W6" s="58">
        <f>W4+W5</f>
        <v>25229000</v>
      </c>
    </row>
    <row r="7" spans="1:23" ht="17.100000000000001" customHeight="1" x14ac:dyDescent="0.15">
      <c r="A7" s="5"/>
      <c r="B7" s="81" t="s">
        <v>2</v>
      </c>
      <c r="C7" s="81"/>
      <c r="D7" s="81"/>
      <c r="E7" s="15"/>
      <c r="F7" s="32" t="s">
        <v>5</v>
      </c>
      <c r="G7" s="39">
        <v>4642000</v>
      </c>
      <c r="H7" s="39">
        <v>4413000</v>
      </c>
      <c r="I7" s="48">
        <v>3931000</v>
      </c>
      <c r="J7" s="59">
        <v>3796000</v>
      </c>
      <c r="K7" s="59">
        <v>4927000</v>
      </c>
      <c r="L7" s="59">
        <v>3325000</v>
      </c>
      <c r="M7" s="59">
        <v>3488000</v>
      </c>
      <c r="N7" s="59">
        <v>3931000</v>
      </c>
      <c r="O7" s="59">
        <v>3511000</v>
      </c>
      <c r="P7" s="59">
        <v>3595000</v>
      </c>
      <c r="Q7" s="59">
        <v>3796000</v>
      </c>
      <c r="R7" s="67">
        <v>3614000</v>
      </c>
      <c r="S7" s="67">
        <v>3148000</v>
      </c>
      <c r="T7" s="67">
        <v>3234000</v>
      </c>
      <c r="U7" s="67">
        <v>3218000</v>
      </c>
      <c r="V7" s="67">
        <v>3369000</v>
      </c>
      <c r="W7" s="67">
        <v>2299000</v>
      </c>
    </row>
    <row r="8" spans="1:23" ht="17.100000000000001" customHeight="1" x14ac:dyDescent="0.15">
      <c r="A8" s="6"/>
      <c r="B8" s="82"/>
      <c r="C8" s="82"/>
      <c r="D8" s="82"/>
      <c r="E8" s="13"/>
      <c r="F8" s="30" t="s">
        <v>7</v>
      </c>
      <c r="G8" s="39">
        <v>6000</v>
      </c>
      <c r="H8" s="39">
        <v>7000</v>
      </c>
      <c r="I8" s="46">
        <v>5000</v>
      </c>
      <c r="J8" s="57">
        <v>10000</v>
      </c>
      <c r="K8" s="57">
        <v>3000</v>
      </c>
      <c r="L8" s="57">
        <v>5000</v>
      </c>
      <c r="M8" s="57">
        <v>5000</v>
      </c>
      <c r="N8" s="57">
        <v>5000</v>
      </c>
      <c r="O8" s="57">
        <v>6000</v>
      </c>
      <c r="P8" s="57">
        <v>8000</v>
      </c>
      <c r="Q8" s="57">
        <v>10000</v>
      </c>
      <c r="R8" s="61">
        <v>7000</v>
      </c>
      <c r="S8" s="61">
        <v>3000</v>
      </c>
      <c r="T8" s="61">
        <v>5000</v>
      </c>
      <c r="U8" s="61">
        <v>2000</v>
      </c>
      <c r="V8" s="61">
        <v>2000</v>
      </c>
      <c r="W8" s="61">
        <v>1000</v>
      </c>
    </row>
    <row r="9" spans="1:23" ht="17.100000000000001" customHeight="1" x14ac:dyDescent="0.15">
      <c r="A9" s="4"/>
      <c r="B9" s="88"/>
      <c r="C9" s="88"/>
      <c r="D9" s="88"/>
      <c r="E9" s="14"/>
      <c r="F9" s="31" t="s">
        <v>4</v>
      </c>
      <c r="G9" s="40">
        <f>G7+G8</f>
        <v>4648000</v>
      </c>
      <c r="H9" s="40">
        <f>H7+H8</f>
        <v>4420000</v>
      </c>
      <c r="I9" s="47">
        <v>3936000</v>
      </c>
      <c r="J9" s="58">
        <v>3806000</v>
      </c>
      <c r="K9" s="58">
        <f t="shared" ref="K9:Q9" si="1">K7+K8</f>
        <v>4930000</v>
      </c>
      <c r="L9" s="58">
        <f t="shared" si="1"/>
        <v>3330000</v>
      </c>
      <c r="M9" s="58">
        <f t="shared" si="1"/>
        <v>3493000</v>
      </c>
      <c r="N9" s="58">
        <f t="shared" si="1"/>
        <v>3936000</v>
      </c>
      <c r="O9" s="58">
        <f t="shared" si="1"/>
        <v>3517000</v>
      </c>
      <c r="P9" s="58">
        <f t="shared" si="1"/>
        <v>3603000</v>
      </c>
      <c r="Q9" s="58">
        <f t="shared" si="1"/>
        <v>3806000</v>
      </c>
      <c r="R9" s="58">
        <v>3621000</v>
      </c>
      <c r="S9" s="58">
        <v>3151000</v>
      </c>
      <c r="T9" s="58">
        <v>3239000</v>
      </c>
      <c r="U9" s="58">
        <v>3220000</v>
      </c>
      <c r="V9" s="58">
        <f>V7+V8</f>
        <v>3371000</v>
      </c>
      <c r="W9" s="58">
        <f>W7+W8</f>
        <v>2300000</v>
      </c>
    </row>
    <row r="10" spans="1:23" ht="17.100000000000001" customHeight="1" x14ac:dyDescent="0.15">
      <c r="A10" s="7"/>
      <c r="B10" s="87" t="s">
        <v>24</v>
      </c>
      <c r="C10" s="87"/>
      <c r="D10" s="87"/>
      <c r="E10" s="24"/>
      <c r="F10" s="33" t="s">
        <v>5</v>
      </c>
      <c r="G10" s="39">
        <v>532000</v>
      </c>
      <c r="H10" s="39">
        <v>530000</v>
      </c>
      <c r="I10" s="49">
        <v>507000</v>
      </c>
      <c r="J10" s="60">
        <v>506000</v>
      </c>
      <c r="K10" s="60">
        <v>942000</v>
      </c>
      <c r="L10" s="60">
        <v>507000</v>
      </c>
      <c r="M10" s="60">
        <v>852000</v>
      </c>
      <c r="N10" s="60">
        <v>507000</v>
      </c>
      <c r="O10" s="60">
        <v>514000</v>
      </c>
      <c r="P10" s="60">
        <v>366000</v>
      </c>
      <c r="Q10" s="60">
        <v>506000</v>
      </c>
      <c r="R10" s="68">
        <v>308000</v>
      </c>
      <c r="S10" s="68">
        <v>184000</v>
      </c>
      <c r="T10" s="68">
        <v>256000</v>
      </c>
      <c r="U10" s="68">
        <v>323000</v>
      </c>
      <c r="V10" s="68">
        <v>271000</v>
      </c>
      <c r="W10" s="68">
        <v>137000</v>
      </c>
    </row>
    <row r="11" spans="1:23" ht="17.100000000000001" customHeight="1" x14ac:dyDescent="0.15">
      <c r="A11" s="8"/>
      <c r="B11" s="87" t="s">
        <v>25</v>
      </c>
      <c r="C11" s="87"/>
      <c r="D11" s="87"/>
      <c r="E11" s="24"/>
      <c r="F11" s="33" t="s">
        <v>5</v>
      </c>
      <c r="G11" s="39"/>
      <c r="H11" s="39"/>
      <c r="I11" s="49">
        <v>108000</v>
      </c>
      <c r="J11" s="60">
        <v>750000</v>
      </c>
      <c r="K11" s="60">
        <v>629000</v>
      </c>
      <c r="L11" s="60">
        <v>129000</v>
      </c>
      <c r="M11" s="60">
        <v>121000</v>
      </c>
      <c r="N11" s="60">
        <v>108000</v>
      </c>
      <c r="O11" s="60">
        <v>162000</v>
      </c>
      <c r="P11" s="60">
        <v>165000</v>
      </c>
      <c r="Q11" s="60">
        <v>750000</v>
      </c>
      <c r="R11" s="68">
        <v>806000</v>
      </c>
      <c r="S11" s="68">
        <v>614000</v>
      </c>
      <c r="T11" s="68">
        <v>474000</v>
      </c>
      <c r="U11" s="68">
        <v>376000</v>
      </c>
      <c r="V11" s="68">
        <v>430000</v>
      </c>
      <c r="W11" s="68">
        <v>349000</v>
      </c>
    </row>
    <row r="12" spans="1:23" ht="17.100000000000001" customHeight="1" x14ac:dyDescent="0.15">
      <c r="A12" s="3"/>
      <c r="B12" s="93" t="s">
        <v>26</v>
      </c>
      <c r="C12" s="93"/>
      <c r="D12" s="93"/>
      <c r="E12" s="25"/>
      <c r="F12" s="33" t="s">
        <v>5</v>
      </c>
      <c r="G12" s="39"/>
      <c r="H12" s="39"/>
      <c r="I12" s="49">
        <v>36000</v>
      </c>
      <c r="J12" s="60">
        <v>131000</v>
      </c>
      <c r="K12" s="60">
        <v>197000</v>
      </c>
      <c r="L12" s="60">
        <v>40000</v>
      </c>
      <c r="M12" s="60">
        <v>100000</v>
      </c>
      <c r="N12" s="60">
        <v>36000</v>
      </c>
      <c r="O12" s="60">
        <v>38000</v>
      </c>
      <c r="P12" s="60">
        <v>41000</v>
      </c>
      <c r="Q12" s="60">
        <v>131000</v>
      </c>
      <c r="R12" s="68">
        <v>353000</v>
      </c>
      <c r="S12" s="68">
        <v>389000</v>
      </c>
      <c r="T12" s="68">
        <v>365000</v>
      </c>
      <c r="U12" s="68">
        <v>297000</v>
      </c>
      <c r="V12" s="68">
        <v>403000</v>
      </c>
      <c r="W12" s="68">
        <v>251000</v>
      </c>
    </row>
    <row r="13" spans="1:23" ht="17.100000000000001" customHeight="1" x14ac:dyDescent="0.15">
      <c r="A13" s="5"/>
      <c r="B13" s="81" t="s">
        <v>10</v>
      </c>
      <c r="C13" s="81"/>
      <c r="D13" s="81"/>
      <c r="E13" s="15"/>
      <c r="F13" s="32" t="s">
        <v>5</v>
      </c>
      <c r="G13" s="39">
        <v>800000</v>
      </c>
      <c r="H13" s="39">
        <v>866000</v>
      </c>
      <c r="I13" s="48">
        <v>578000</v>
      </c>
      <c r="J13" s="59">
        <v>725000</v>
      </c>
      <c r="K13" s="59">
        <v>818000</v>
      </c>
      <c r="L13" s="59">
        <v>749000</v>
      </c>
      <c r="M13" s="59">
        <v>686000</v>
      </c>
      <c r="N13" s="59">
        <v>578000</v>
      </c>
      <c r="O13" s="59">
        <v>653000</v>
      </c>
      <c r="P13" s="59">
        <v>641000</v>
      </c>
      <c r="Q13" s="59">
        <v>725000</v>
      </c>
      <c r="R13" s="67">
        <v>731000</v>
      </c>
      <c r="S13" s="67">
        <v>764000</v>
      </c>
      <c r="T13" s="67">
        <v>764000</v>
      </c>
      <c r="U13" s="67">
        <v>764000</v>
      </c>
      <c r="V13" s="67">
        <v>814000</v>
      </c>
      <c r="W13" s="67">
        <v>791000</v>
      </c>
    </row>
    <row r="14" spans="1:23" ht="17.100000000000001" customHeight="1" x14ac:dyDescent="0.15">
      <c r="A14" s="6"/>
      <c r="B14" s="82"/>
      <c r="C14" s="82"/>
      <c r="D14" s="82"/>
      <c r="E14" s="13"/>
      <c r="F14" s="30" t="s">
        <v>7</v>
      </c>
      <c r="G14" s="39">
        <v>10000</v>
      </c>
      <c r="H14" s="39">
        <v>12000</v>
      </c>
      <c r="I14" s="46">
        <v>7000</v>
      </c>
      <c r="J14" s="57">
        <v>4000</v>
      </c>
      <c r="K14" s="57">
        <v>13000</v>
      </c>
      <c r="L14" s="57">
        <v>9000</v>
      </c>
      <c r="M14" s="57">
        <v>7000</v>
      </c>
      <c r="N14" s="57">
        <v>7000</v>
      </c>
      <c r="O14" s="57">
        <v>8000</v>
      </c>
      <c r="P14" s="57">
        <v>7000</v>
      </c>
      <c r="Q14" s="57">
        <v>4000</v>
      </c>
      <c r="R14" s="61">
        <v>5000</v>
      </c>
      <c r="S14" s="61">
        <v>6000</v>
      </c>
      <c r="T14" s="61">
        <v>4000</v>
      </c>
      <c r="U14" s="61">
        <v>4000</v>
      </c>
      <c r="V14" s="61">
        <v>11000</v>
      </c>
      <c r="W14" s="61">
        <v>2000</v>
      </c>
    </row>
    <row r="15" spans="1:23" ht="17.100000000000001" customHeight="1" x14ac:dyDescent="0.15">
      <c r="A15" s="4"/>
      <c r="B15" s="88"/>
      <c r="C15" s="88"/>
      <c r="D15" s="88"/>
      <c r="E15" s="14"/>
      <c r="F15" s="31" t="s">
        <v>4</v>
      </c>
      <c r="G15" s="40">
        <f>G13+G14</f>
        <v>810000</v>
      </c>
      <c r="H15" s="40">
        <f>H13+H14</f>
        <v>878000</v>
      </c>
      <c r="I15" s="47">
        <v>585000</v>
      </c>
      <c r="J15" s="58">
        <v>729000</v>
      </c>
      <c r="K15" s="58">
        <f t="shared" ref="K15:Q15" si="2">K13+K14</f>
        <v>831000</v>
      </c>
      <c r="L15" s="58">
        <f t="shared" si="2"/>
        <v>758000</v>
      </c>
      <c r="M15" s="58">
        <f t="shared" si="2"/>
        <v>693000</v>
      </c>
      <c r="N15" s="58">
        <f t="shared" si="2"/>
        <v>585000</v>
      </c>
      <c r="O15" s="58">
        <f t="shared" si="2"/>
        <v>661000</v>
      </c>
      <c r="P15" s="58">
        <f t="shared" si="2"/>
        <v>648000</v>
      </c>
      <c r="Q15" s="58">
        <f t="shared" si="2"/>
        <v>729000</v>
      </c>
      <c r="R15" s="58">
        <v>736000</v>
      </c>
      <c r="S15" s="58">
        <v>770000</v>
      </c>
      <c r="T15" s="58">
        <v>768000</v>
      </c>
      <c r="U15" s="58">
        <v>768000</v>
      </c>
      <c r="V15" s="58">
        <f>V13+V14</f>
        <v>825000</v>
      </c>
      <c r="W15" s="58">
        <f>W13+W14</f>
        <v>793000</v>
      </c>
    </row>
    <row r="16" spans="1:23" ht="17.100000000000001" customHeight="1" x14ac:dyDescent="0.15">
      <c r="A16" s="5"/>
      <c r="B16" s="81" t="s">
        <v>6</v>
      </c>
      <c r="C16" s="81"/>
      <c r="D16" s="81"/>
      <c r="E16" s="15"/>
      <c r="F16" s="32" t="s">
        <v>5</v>
      </c>
      <c r="G16" s="39">
        <v>23201000</v>
      </c>
      <c r="H16" s="39">
        <v>20349000</v>
      </c>
      <c r="I16" s="48">
        <v>11116000</v>
      </c>
      <c r="J16" s="59">
        <v>11903000</v>
      </c>
      <c r="K16" s="59">
        <v>23251000</v>
      </c>
      <c r="L16" s="59">
        <v>12572000</v>
      </c>
      <c r="M16" s="59">
        <v>10961000</v>
      </c>
      <c r="N16" s="59">
        <v>11116000</v>
      </c>
      <c r="O16" s="59">
        <v>9336000</v>
      </c>
      <c r="P16" s="59">
        <v>11022000</v>
      </c>
      <c r="Q16" s="59">
        <v>11903000</v>
      </c>
      <c r="R16" s="67">
        <v>14808000</v>
      </c>
      <c r="S16" s="67">
        <v>17717000</v>
      </c>
      <c r="T16" s="67">
        <v>17809000</v>
      </c>
      <c r="U16" s="67">
        <v>17310000</v>
      </c>
      <c r="V16" s="67">
        <v>18040000</v>
      </c>
      <c r="W16" s="67">
        <v>18237000</v>
      </c>
    </row>
    <row r="17" spans="1:23" ht="17.100000000000001" customHeight="1" x14ac:dyDescent="0.15">
      <c r="A17" s="6"/>
      <c r="B17" s="82"/>
      <c r="C17" s="82"/>
      <c r="D17" s="82"/>
      <c r="E17" s="13"/>
      <c r="F17" s="30" t="s">
        <v>7</v>
      </c>
      <c r="G17" s="39">
        <v>14000</v>
      </c>
      <c r="H17" s="39">
        <v>16000</v>
      </c>
      <c r="I17" s="46">
        <v>5000</v>
      </c>
      <c r="J17" s="57">
        <v>10000</v>
      </c>
      <c r="K17" s="57">
        <v>8000</v>
      </c>
      <c r="L17" s="57">
        <v>12000</v>
      </c>
      <c r="M17" s="57">
        <v>13000</v>
      </c>
      <c r="N17" s="57">
        <v>5000</v>
      </c>
      <c r="O17" s="57">
        <v>5000</v>
      </c>
      <c r="P17" s="57">
        <v>8000</v>
      </c>
      <c r="Q17" s="57">
        <v>10000</v>
      </c>
      <c r="R17" s="61">
        <v>6000</v>
      </c>
      <c r="S17" s="61">
        <v>3000</v>
      </c>
      <c r="T17" s="61">
        <v>2000</v>
      </c>
      <c r="U17" s="61">
        <v>2000</v>
      </c>
      <c r="V17" s="61">
        <v>5000</v>
      </c>
      <c r="W17" s="61">
        <v>3000</v>
      </c>
    </row>
    <row r="18" spans="1:23" ht="17.100000000000001" customHeight="1" x14ac:dyDescent="0.15">
      <c r="A18" s="4"/>
      <c r="B18" s="88"/>
      <c r="C18" s="88"/>
      <c r="D18" s="88"/>
      <c r="E18" s="14"/>
      <c r="F18" s="31" t="s">
        <v>4</v>
      </c>
      <c r="G18" s="40">
        <f>G16+G17</f>
        <v>23215000</v>
      </c>
      <c r="H18" s="40">
        <f>H16+H17</f>
        <v>20365000</v>
      </c>
      <c r="I18" s="47">
        <v>11121000</v>
      </c>
      <c r="J18" s="58">
        <v>11913000</v>
      </c>
      <c r="K18" s="58">
        <f t="shared" ref="K18:Q18" si="3">K16+K17</f>
        <v>23259000</v>
      </c>
      <c r="L18" s="58">
        <f t="shared" si="3"/>
        <v>12584000</v>
      </c>
      <c r="M18" s="58">
        <f t="shared" si="3"/>
        <v>10974000</v>
      </c>
      <c r="N18" s="58">
        <f t="shared" si="3"/>
        <v>11121000</v>
      </c>
      <c r="O18" s="58">
        <f t="shared" si="3"/>
        <v>9341000</v>
      </c>
      <c r="P18" s="58">
        <f t="shared" si="3"/>
        <v>11030000</v>
      </c>
      <c r="Q18" s="58">
        <f t="shared" si="3"/>
        <v>11913000</v>
      </c>
      <c r="R18" s="58">
        <v>14814000</v>
      </c>
      <c r="S18" s="58">
        <v>17720000</v>
      </c>
      <c r="T18" s="58">
        <v>17811000</v>
      </c>
      <c r="U18" s="58">
        <v>17312000</v>
      </c>
      <c r="V18" s="58">
        <f>V16+V17</f>
        <v>18045000</v>
      </c>
      <c r="W18" s="58">
        <f>W16+W17</f>
        <v>18240000</v>
      </c>
    </row>
    <row r="19" spans="1:23" ht="17.100000000000001" customHeight="1" x14ac:dyDescent="0.15">
      <c r="A19" s="9"/>
      <c r="B19" s="16"/>
      <c r="C19" s="17"/>
      <c r="D19" s="19" t="s">
        <v>9</v>
      </c>
      <c r="E19" s="19"/>
      <c r="F19" s="32" t="s">
        <v>5</v>
      </c>
      <c r="G19" s="39">
        <v>10027000</v>
      </c>
      <c r="H19" s="39">
        <v>9368000</v>
      </c>
      <c r="I19" s="48">
        <v>8329000</v>
      </c>
      <c r="J19" s="59">
        <v>10039000</v>
      </c>
      <c r="K19" s="59">
        <v>9481000</v>
      </c>
      <c r="L19" s="59">
        <v>8017000</v>
      </c>
      <c r="M19" s="59">
        <v>7788000</v>
      </c>
      <c r="N19" s="59">
        <v>8329000</v>
      </c>
      <c r="O19" s="59">
        <v>8444000</v>
      </c>
      <c r="P19" s="59">
        <v>7866000</v>
      </c>
      <c r="Q19" s="59">
        <v>10039000</v>
      </c>
      <c r="R19" s="67">
        <v>13350000</v>
      </c>
      <c r="S19" s="67">
        <v>15542000</v>
      </c>
      <c r="T19" s="67">
        <v>14977000</v>
      </c>
      <c r="U19" s="67">
        <v>15230000</v>
      </c>
      <c r="V19" s="67">
        <v>15547000</v>
      </c>
      <c r="W19" s="67">
        <v>16484000</v>
      </c>
    </row>
    <row r="20" spans="1:23" ht="17.100000000000001" customHeight="1" x14ac:dyDescent="0.15">
      <c r="A20" s="3"/>
      <c r="C20" s="18"/>
      <c r="D20" s="20" t="s">
        <v>11</v>
      </c>
      <c r="E20" s="20"/>
      <c r="F20" s="30" t="s">
        <v>5</v>
      </c>
      <c r="G20" s="39">
        <v>592000</v>
      </c>
      <c r="H20" s="39">
        <v>379000</v>
      </c>
      <c r="I20" s="46">
        <v>321000</v>
      </c>
      <c r="J20" s="57">
        <v>1112000</v>
      </c>
      <c r="K20" s="57">
        <v>872000</v>
      </c>
      <c r="L20" s="57">
        <v>524000</v>
      </c>
      <c r="M20" s="57">
        <v>221000</v>
      </c>
      <c r="N20" s="57">
        <v>321000</v>
      </c>
      <c r="O20" s="57">
        <v>674000</v>
      </c>
      <c r="P20" s="57">
        <v>1168000</v>
      </c>
      <c r="Q20" s="57">
        <v>1112000</v>
      </c>
      <c r="R20" s="61">
        <v>1979000</v>
      </c>
      <c r="S20" s="61">
        <v>1678000</v>
      </c>
      <c r="T20" s="61">
        <v>1287000</v>
      </c>
      <c r="U20" s="61">
        <v>1223000</v>
      </c>
      <c r="V20" s="61">
        <v>1235000</v>
      </c>
      <c r="W20" s="61">
        <v>1422000</v>
      </c>
    </row>
    <row r="21" spans="1:23" ht="17.100000000000001" customHeight="1" x14ac:dyDescent="0.15">
      <c r="A21" s="4"/>
      <c r="B21" s="88" t="s">
        <v>12</v>
      </c>
      <c r="C21" s="88"/>
      <c r="D21" s="88"/>
      <c r="E21" s="14"/>
      <c r="F21" s="31" t="s">
        <v>4</v>
      </c>
      <c r="G21" s="40">
        <f>G19+G20</f>
        <v>10619000</v>
      </c>
      <c r="H21" s="40">
        <f>H19+H20</f>
        <v>9747000</v>
      </c>
      <c r="I21" s="47">
        <v>8650000</v>
      </c>
      <c r="J21" s="58">
        <v>11151000</v>
      </c>
      <c r="K21" s="58">
        <f t="shared" ref="K21:Q21" si="4">K19+K20</f>
        <v>10353000</v>
      </c>
      <c r="L21" s="58">
        <f t="shared" si="4"/>
        <v>8541000</v>
      </c>
      <c r="M21" s="58">
        <f t="shared" si="4"/>
        <v>8009000</v>
      </c>
      <c r="N21" s="58">
        <f t="shared" si="4"/>
        <v>8650000</v>
      </c>
      <c r="O21" s="58">
        <f t="shared" si="4"/>
        <v>9118000</v>
      </c>
      <c r="P21" s="58">
        <f t="shared" si="4"/>
        <v>9034000</v>
      </c>
      <c r="Q21" s="58">
        <f t="shared" si="4"/>
        <v>11151000</v>
      </c>
      <c r="R21" s="58">
        <v>15329000</v>
      </c>
      <c r="S21" s="58">
        <v>17220000</v>
      </c>
      <c r="T21" s="58">
        <v>16264000</v>
      </c>
      <c r="U21" s="58">
        <v>16453000</v>
      </c>
      <c r="V21" s="58">
        <f>V19+V20</f>
        <v>16782000</v>
      </c>
      <c r="W21" s="58">
        <f>W19+W20</f>
        <v>17906000</v>
      </c>
    </row>
    <row r="22" spans="1:23" ht="17.100000000000001" customHeight="1" x14ac:dyDescent="0.15">
      <c r="A22" s="5"/>
      <c r="B22" s="81" t="s">
        <v>14</v>
      </c>
      <c r="C22" s="81"/>
      <c r="D22" s="81"/>
      <c r="E22" s="15"/>
      <c r="F22" s="32" t="s">
        <v>5</v>
      </c>
      <c r="G22" s="39">
        <v>2599000</v>
      </c>
      <c r="H22" s="39">
        <v>2498000</v>
      </c>
      <c r="I22" s="48">
        <v>1895000</v>
      </c>
      <c r="J22" s="59">
        <v>1771000</v>
      </c>
      <c r="K22" s="59">
        <v>2589000</v>
      </c>
      <c r="L22" s="59">
        <v>1928000</v>
      </c>
      <c r="M22" s="59">
        <v>2201000</v>
      </c>
      <c r="N22" s="59">
        <v>1895000</v>
      </c>
      <c r="O22" s="59">
        <v>1510000</v>
      </c>
      <c r="P22" s="59">
        <v>1724000</v>
      </c>
      <c r="Q22" s="59">
        <v>1771000</v>
      </c>
      <c r="R22" s="67">
        <v>1567000</v>
      </c>
      <c r="S22" s="67">
        <v>1587000</v>
      </c>
      <c r="T22" s="67">
        <v>1647000</v>
      </c>
      <c r="U22" s="67">
        <v>1512000</v>
      </c>
      <c r="V22" s="67">
        <v>1456000</v>
      </c>
      <c r="W22" s="67">
        <v>1614000</v>
      </c>
    </row>
    <row r="23" spans="1:23" ht="17.100000000000001" customHeight="1" x14ac:dyDescent="0.15">
      <c r="A23" s="6"/>
      <c r="B23" s="82"/>
      <c r="C23" s="82"/>
      <c r="D23" s="82"/>
      <c r="E23" s="13"/>
      <c r="F23" s="30" t="s">
        <v>7</v>
      </c>
      <c r="G23" s="39">
        <v>30000</v>
      </c>
      <c r="H23" s="39">
        <v>36000</v>
      </c>
      <c r="I23" s="46">
        <v>22000</v>
      </c>
      <c r="J23" s="57">
        <v>28000</v>
      </c>
      <c r="K23" s="57">
        <v>33000</v>
      </c>
      <c r="L23" s="57">
        <v>16000</v>
      </c>
      <c r="M23" s="57">
        <v>24000</v>
      </c>
      <c r="N23" s="57">
        <v>22000</v>
      </c>
      <c r="O23" s="57">
        <v>25000</v>
      </c>
      <c r="P23" s="57">
        <v>33000</v>
      </c>
      <c r="Q23" s="57">
        <v>28000</v>
      </c>
      <c r="R23" s="61">
        <v>19000</v>
      </c>
      <c r="S23" s="61">
        <v>19000</v>
      </c>
      <c r="T23" s="61">
        <v>22000</v>
      </c>
      <c r="U23" s="61">
        <v>16000</v>
      </c>
      <c r="V23" s="61">
        <v>18000</v>
      </c>
      <c r="W23" s="61">
        <v>7000</v>
      </c>
    </row>
    <row r="24" spans="1:23" ht="17.100000000000001" customHeight="1" x14ac:dyDescent="0.15">
      <c r="A24" s="4"/>
      <c r="B24" s="88"/>
      <c r="C24" s="88"/>
      <c r="D24" s="88"/>
      <c r="E24" s="14"/>
      <c r="F24" s="31" t="s">
        <v>4</v>
      </c>
      <c r="G24" s="40">
        <f>G22+G23</f>
        <v>2629000</v>
      </c>
      <c r="H24" s="40">
        <f>H22+H23</f>
        <v>2534000</v>
      </c>
      <c r="I24" s="47">
        <v>1917000</v>
      </c>
      <c r="J24" s="58">
        <v>1799000</v>
      </c>
      <c r="K24" s="58">
        <f t="shared" ref="K24:Q24" si="5">K22+K23</f>
        <v>2622000</v>
      </c>
      <c r="L24" s="58">
        <f t="shared" si="5"/>
        <v>1944000</v>
      </c>
      <c r="M24" s="58">
        <f t="shared" si="5"/>
        <v>2225000</v>
      </c>
      <c r="N24" s="58">
        <f t="shared" si="5"/>
        <v>1917000</v>
      </c>
      <c r="O24" s="58">
        <f t="shared" si="5"/>
        <v>1535000</v>
      </c>
      <c r="P24" s="58">
        <f t="shared" si="5"/>
        <v>1757000</v>
      </c>
      <c r="Q24" s="58">
        <f t="shared" si="5"/>
        <v>1799000</v>
      </c>
      <c r="R24" s="58">
        <v>1586000</v>
      </c>
      <c r="S24" s="58">
        <v>1606000</v>
      </c>
      <c r="T24" s="58">
        <v>1669000</v>
      </c>
      <c r="U24" s="58">
        <v>1528000</v>
      </c>
      <c r="V24" s="58">
        <f>V22+V23</f>
        <v>1474000</v>
      </c>
      <c r="W24" s="58">
        <f>W22+W23</f>
        <v>1621000</v>
      </c>
    </row>
    <row r="25" spans="1:23" ht="17.100000000000001" customHeight="1" x14ac:dyDescent="0.15">
      <c r="A25" s="5"/>
      <c r="B25" s="81" t="s">
        <v>15</v>
      </c>
      <c r="C25" s="81"/>
      <c r="D25" s="81"/>
      <c r="E25" s="15"/>
      <c r="F25" s="32" t="s">
        <v>5</v>
      </c>
      <c r="G25" s="39">
        <v>2201000</v>
      </c>
      <c r="H25" s="39">
        <v>2241000</v>
      </c>
      <c r="I25" s="48">
        <v>1987000</v>
      </c>
      <c r="J25" s="59">
        <v>1176000</v>
      </c>
      <c r="K25" s="59">
        <v>2069000</v>
      </c>
      <c r="L25" s="59">
        <v>1992000</v>
      </c>
      <c r="M25" s="59">
        <v>1967000</v>
      </c>
      <c r="N25" s="59">
        <v>1987000</v>
      </c>
      <c r="O25" s="59">
        <v>2225000</v>
      </c>
      <c r="P25" s="59">
        <v>1332000</v>
      </c>
      <c r="Q25" s="59">
        <v>1176000</v>
      </c>
      <c r="R25" s="67">
        <v>1165000</v>
      </c>
      <c r="S25" s="67">
        <v>1161000</v>
      </c>
      <c r="T25" s="67">
        <v>1152000</v>
      </c>
      <c r="U25" s="67">
        <v>1095000</v>
      </c>
      <c r="V25" s="67">
        <v>1090000</v>
      </c>
      <c r="W25" s="67">
        <v>1059000</v>
      </c>
    </row>
    <row r="26" spans="1:23" ht="17.100000000000001" customHeight="1" x14ac:dyDescent="0.15">
      <c r="A26" s="6"/>
      <c r="B26" s="82"/>
      <c r="C26" s="82"/>
      <c r="D26" s="82"/>
      <c r="E26" s="13"/>
      <c r="F26" s="30" t="s">
        <v>7</v>
      </c>
      <c r="G26" s="39"/>
      <c r="H26" s="39"/>
      <c r="I26" s="50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1">
        <v>0</v>
      </c>
      <c r="V26" s="61">
        <v>0</v>
      </c>
      <c r="W26" s="61">
        <v>0</v>
      </c>
    </row>
    <row r="27" spans="1:23" ht="17.100000000000001" customHeight="1" x14ac:dyDescent="0.15">
      <c r="A27" s="4"/>
      <c r="B27" s="88"/>
      <c r="C27" s="88"/>
      <c r="D27" s="88"/>
      <c r="E27" s="14"/>
      <c r="F27" s="31" t="s">
        <v>4</v>
      </c>
      <c r="G27" s="40">
        <f>G25+G26</f>
        <v>2201000</v>
      </c>
      <c r="H27" s="40">
        <f>H25+H26</f>
        <v>2241000</v>
      </c>
      <c r="I27" s="47">
        <v>1987000</v>
      </c>
      <c r="J27" s="58">
        <v>1176000</v>
      </c>
      <c r="K27" s="58">
        <f t="shared" ref="K27:Q27" si="6">K25+K26</f>
        <v>2069000</v>
      </c>
      <c r="L27" s="58">
        <f t="shared" si="6"/>
        <v>1992000</v>
      </c>
      <c r="M27" s="58">
        <f t="shared" si="6"/>
        <v>1967000</v>
      </c>
      <c r="N27" s="58">
        <f t="shared" si="6"/>
        <v>1987000</v>
      </c>
      <c r="O27" s="58">
        <f t="shared" si="6"/>
        <v>2225000</v>
      </c>
      <c r="P27" s="58">
        <f t="shared" si="6"/>
        <v>1332000</v>
      </c>
      <c r="Q27" s="58">
        <f t="shared" si="6"/>
        <v>1176000</v>
      </c>
      <c r="R27" s="58">
        <v>1165000</v>
      </c>
      <c r="S27" s="58">
        <v>1161000</v>
      </c>
      <c r="T27" s="58">
        <v>1152000</v>
      </c>
      <c r="U27" s="58">
        <v>1095000</v>
      </c>
      <c r="V27" s="58">
        <f>V25+V26</f>
        <v>1090000</v>
      </c>
      <c r="W27" s="58">
        <f>W25+W26</f>
        <v>1059000</v>
      </c>
    </row>
    <row r="28" spans="1:23" ht="17.100000000000001" customHeight="1" x14ac:dyDescent="0.15">
      <c r="A28" s="5"/>
      <c r="B28" s="81" t="s">
        <v>27</v>
      </c>
      <c r="C28" s="81"/>
      <c r="D28" s="81"/>
      <c r="E28" s="15"/>
      <c r="F28" s="32" t="s">
        <v>5</v>
      </c>
      <c r="G28" s="39">
        <v>228000</v>
      </c>
      <c r="H28" s="39">
        <v>250000</v>
      </c>
      <c r="I28" s="48">
        <v>201000</v>
      </c>
      <c r="J28" s="59">
        <v>168000</v>
      </c>
      <c r="K28" s="59">
        <v>221000</v>
      </c>
      <c r="L28" s="59">
        <v>220000</v>
      </c>
      <c r="M28" s="59">
        <v>217000</v>
      </c>
      <c r="N28" s="59">
        <v>201000</v>
      </c>
      <c r="O28" s="59">
        <v>196000</v>
      </c>
      <c r="P28" s="59">
        <v>169000</v>
      </c>
      <c r="Q28" s="59">
        <v>168000</v>
      </c>
      <c r="R28" s="67">
        <v>169000</v>
      </c>
      <c r="S28" s="67">
        <v>164000</v>
      </c>
      <c r="T28" s="67">
        <v>162000</v>
      </c>
      <c r="U28" s="67">
        <v>148000</v>
      </c>
      <c r="V28" s="67">
        <v>139000</v>
      </c>
      <c r="W28" s="67">
        <v>159000</v>
      </c>
    </row>
    <row r="29" spans="1:23" ht="17.100000000000001" customHeight="1" x14ac:dyDescent="0.15">
      <c r="A29" s="6"/>
      <c r="B29" s="82"/>
      <c r="C29" s="82"/>
      <c r="D29" s="82"/>
      <c r="E29" s="13"/>
      <c r="F29" s="30" t="s">
        <v>7</v>
      </c>
      <c r="G29" s="39"/>
      <c r="H29" s="39"/>
      <c r="I29" s="50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</row>
    <row r="30" spans="1:23" ht="17.100000000000001" customHeight="1" x14ac:dyDescent="0.15">
      <c r="A30" s="4"/>
      <c r="B30" s="88"/>
      <c r="C30" s="88"/>
      <c r="D30" s="88"/>
      <c r="E30" s="14"/>
      <c r="F30" s="31" t="s">
        <v>4</v>
      </c>
      <c r="G30" s="40">
        <f>G28+G29</f>
        <v>228000</v>
      </c>
      <c r="H30" s="40">
        <f>H28+H29</f>
        <v>250000</v>
      </c>
      <c r="I30" s="47">
        <v>201000</v>
      </c>
      <c r="J30" s="58">
        <v>168000</v>
      </c>
      <c r="K30" s="58">
        <f t="shared" ref="K30:Q30" si="7">K28+K29</f>
        <v>221000</v>
      </c>
      <c r="L30" s="58">
        <f t="shared" si="7"/>
        <v>220000</v>
      </c>
      <c r="M30" s="58">
        <f t="shared" si="7"/>
        <v>217000</v>
      </c>
      <c r="N30" s="58">
        <f t="shared" si="7"/>
        <v>201000</v>
      </c>
      <c r="O30" s="58">
        <f t="shared" si="7"/>
        <v>196000</v>
      </c>
      <c r="P30" s="58">
        <f t="shared" si="7"/>
        <v>169000</v>
      </c>
      <c r="Q30" s="58">
        <f t="shared" si="7"/>
        <v>168000</v>
      </c>
      <c r="R30" s="58">
        <v>169000</v>
      </c>
      <c r="S30" s="58">
        <v>164000</v>
      </c>
      <c r="T30" s="58">
        <v>162000</v>
      </c>
      <c r="U30" s="58">
        <v>148000</v>
      </c>
      <c r="V30" s="58">
        <f>V28+V29</f>
        <v>139000</v>
      </c>
      <c r="W30" s="58">
        <f>W28+W29</f>
        <v>159000</v>
      </c>
    </row>
    <row r="31" spans="1:23" ht="17.100000000000001" customHeight="1" x14ac:dyDescent="0.15">
      <c r="A31" s="5"/>
      <c r="B31" s="87" t="s">
        <v>16</v>
      </c>
      <c r="C31" s="87"/>
      <c r="D31" s="87"/>
      <c r="E31" s="15"/>
      <c r="F31" s="33" t="s">
        <v>5</v>
      </c>
      <c r="G31" s="39">
        <v>3498000</v>
      </c>
      <c r="H31" s="39">
        <v>3641000</v>
      </c>
      <c r="I31" s="49">
        <v>1634000</v>
      </c>
      <c r="J31" s="60">
        <v>1034000</v>
      </c>
      <c r="K31" s="60">
        <v>3070000</v>
      </c>
      <c r="L31" s="60">
        <v>1756000</v>
      </c>
      <c r="M31" s="60">
        <v>1947000</v>
      </c>
      <c r="N31" s="60">
        <v>1634000</v>
      </c>
      <c r="O31" s="60">
        <v>1566000</v>
      </c>
      <c r="P31" s="60">
        <v>1662000</v>
      </c>
      <c r="Q31" s="60">
        <v>1034000</v>
      </c>
      <c r="R31" s="68">
        <v>1126000</v>
      </c>
      <c r="S31" s="68">
        <v>1071000</v>
      </c>
      <c r="T31" s="68">
        <v>1510000</v>
      </c>
      <c r="U31" s="68">
        <v>1588000</v>
      </c>
      <c r="V31" s="68">
        <v>796000</v>
      </c>
      <c r="W31" s="68">
        <v>0</v>
      </c>
    </row>
    <row r="32" spans="1:23" ht="17.100000000000001" customHeight="1" x14ac:dyDescent="0.15">
      <c r="A32" s="5"/>
      <c r="B32" s="81" t="s">
        <v>17</v>
      </c>
      <c r="C32" s="81"/>
      <c r="D32" s="81"/>
      <c r="E32" s="15"/>
      <c r="F32" s="32" t="s">
        <v>5</v>
      </c>
      <c r="G32" s="39">
        <v>11669000</v>
      </c>
      <c r="H32" s="39">
        <v>12415000</v>
      </c>
      <c r="I32" s="48">
        <v>9062000</v>
      </c>
      <c r="J32" s="59">
        <v>9762000</v>
      </c>
      <c r="K32" s="59">
        <v>10604000</v>
      </c>
      <c r="L32" s="59">
        <v>9287000</v>
      </c>
      <c r="M32" s="59">
        <v>9199900</v>
      </c>
      <c r="N32" s="59">
        <v>9062000</v>
      </c>
      <c r="O32" s="59">
        <v>9564000</v>
      </c>
      <c r="P32" s="59">
        <v>9415000</v>
      </c>
      <c r="Q32" s="59">
        <v>9762000</v>
      </c>
      <c r="R32" s="67">
        <v>9669000</v>
      </c>
      <c r="S32" s="67">
        <v>9004000</v>
      </c>
      <c r="T32" s="67">
        <v>8565000</v>
      </c>
      <c r="U32" s="67">
        <v>8893000</v>
      </c>
      <c r="V32" s="67">
        <v>9586000</v>
      </c>
      <c r="W32" s="67">
        <v>8929000</v>
      </c>
    </row>
    <row r="33" spans="1:23" ht="17.100000000000001" customHeight="1" x14ac:dyDescent="0.15">
      <c r="A33" s="6"/>
      <c r="B33" s="82"/>
      <c r="C33" s="82"/>
      <c r="D33" s="82"/>
      <c r="E33" s="13"/>
      <c r="F33" s="30" t="s">
        <v>7</v>
      </c>
      <c r="G33" s="39">
        <v>181000</v>
      </c>
      <c r="H33" s="39">
        <v>201000</v>
      </c>
      <c r="I33" s="46">
        <v>600</v>
      </c>
      <c r="J33" s="57">
        <v>1000</v>
      </c>
      <c r="K33" s="57">
        <v>164000</v>
      </c>
      <c r="L33" s="57">
        <v>2000</v>
      </c>
      <c r="M33" s="57">
        <v>100</v>
      </c>
      <c r="N33" s="57">
        <v>600</v>
      </c>
      <c r="O33" s="57">
        <v>400</v>
      </c>
      <c r="P33" s="57">
        <v>200</v>
      </c>
      <c r="Q33" s="57">
        <v>1000</v>
      </c>
      <c r="R33" s="61">
        <v>1000</v>
      </c>
      <c r="S33" s="61">
        <v>300</v>
      </c>
      <c r="T33" s="61">
        <v>300</v>
      </c>
      <c r="U33" s="61">
        <v>300</v>
      </c>
      <c r="V33" s="61">
        <v>200</v>
      </c>
      <c r="W33" s="61">
        <v>300</v>
      </c>
    </row>
    <row r="34" spans="1:23" ht="17.100000000000001" customHeight="1" x14ac:dyDescent="0.15">
      <c r="A34" s="4"/>
      <c r="B34" s="88"/>
      <c r="C34" s="88"/>
      <c r="D34" s="88"/>
      <c r="E34" s="14"/>
      <c r="F34" s="31" t="s">
        <v>4</v>
      </c>
      <c r="G34" s="40">
        <f>G32+G33</f>
        <v>11850000</v>
      </c>
      <c r="H34" s="40">
        <f>H32+H33</f>
        <v>12616000</v>
      </c>
      <c r="I34" s="47">
        <v>9062600</v>
      </c>
      <c r="J34" s="58">
        <v>9763000</v>
      </c>
      <c r="K34" s="58">
        <f t="shared" ref="K34:Q34" si="8">K32+K33</f>
        <v>10768000</v>
      </c>
      <c r="L34" s="58">
        <f t="shared" si="8"/>
        <v>9289000</v>
      </c>
      <c r="M34" s="58">
        <f t="shared" si="8"/>
        <v>9200000</v>
      </c>
      <c r="N34" s="58">
        <f t="shared" si="8"/>
        <v>9062600</v>
      </c>
      <c r="O34" s="58">
        <f t="shared" si="8"/>
        <v>9564400</v>
      </c>
      <c r="P34" s="58">
        <f t="shared" si="8"/>
        <v>9415200</v>
      </c>
      <c r="Q34" s="58">
        <f t="shared" si="8"/>
        <v>9763000</v>
      </c>
      <c r="R34" s="58">
        <v>9670000</v>
      </c>
      <c r="S34" s="58">
        <v>9004300</v>
      </c>
      <c r="T34" s="58">
        <v>8565000</v>
      </c>
      <c r="U34" s="58">
        <v>8893300</v>
      </c>
      <c r="V34" s="58">
        <f>V32+V33</f>
        <v>9586200</v>
      </c>
      <c r="W34" s="58">
        <f>W32+W33</f>
        <v>8929300</v>
      </c>
    </row>
    <row r="35" spans="1:23" ht="17.100000000000001" customHeight="1" x14ac:dyDescent="0.15">
      <c r="A35" s="5"/>
      <c r="B35" s="81" t="s">
        <v>18</v>
      </c>
      <c r="C35" s="81"/>
      <c r="D35" s="81"/>
      <c r="E35" s="15"/>
      <c r="F35" s="32" t="s">
        <v>5</v>
      </c>
      <c r="G35" s="39">
        <v>15915000</v>
      </c>
      <c r="H35" s="39">
        <v>16505000</v>
      </c>
      <c r="I35" s="48">
        <v>14551000</v>
      </c>
      <c r="J35" s="59">
        <v>14001000</v>
      </c>
      <c r="K35" s="59">
        <v>15556000</v>
      </c>
      <c r="L35" s="59">
        <v>15237000</v>
      </c>
      <c r="M35" s="59">
        <v>14739000</v>
      </c>
      <c r="N35" s="59">
        <v>14551000</v>
      </c>
      <c r="O35" s="59">
        <v>14404000</v>
      </c>
      <c r="P35" s="59">
        <v>14214000</v>
      </c>
      <c r="Q35" s="59">
        <v>14001000</v>
      </c>
      <c r="R35" s="67">
        <v>13635000</v>
      </c>
      <c r="S35" s="67">
        <v>13556000</v>
      </c>
      <c r="T35" s="67">
        <v>13578000</v>
      </c>
      <c r="U35" s="67">
        <v>13640000</v>
      </c>
      <c r="V35" s="67">
        <v>13489000</v>
      </c>
      <c r="W35" s="67">
        <v>0</v>
      </c>
    </row>
    <row r="36" spans="1:23" ht="17.100000000000001" customHeight="1" x14ac:dyDescent="0.15">
      <c r="A36" s="6"/>
      <c r="B36" s="82"/>
      <c r="C36" s="82"/>
      <c r="D36" s="82"/>
      <c r="E36" s="13"/>
      <c r="F36" s="30" t="s">
        <v>7</v>
      </c>
      <c r="G36" s="39">
        <v>77000</v>
      </c>
      <c r="H36" s="39">
        <v>86000</v>
      </c>
      <c r="I36" s="46">
        <v>50000</v>
      </c>
      <c r="J36" s="57">
        <v>42000</v>
      </c>
      <c r="K36" s="57">
        <v>77000</v>
      </c>
      <c r="L36" s="57">
        <v>50000</v>
      </c>
      <c r="M36" s="57">
        <v>53000</v>
      </c>
      <c r="N36" s="57">
        <v>50000</v>
      </c>
      <c r="O36" s="57">
        <v>51000</v>
      </c>
      <c r="P36" s="57">
        <v>51000</v>
      </c>
      <c r="Q36" s="57">
        <v>42000</v>
      </c>
      <c r="R36" s="61">
        <v>37000</v>
      </c>
      <c r="S36" s="61">
        <v>38000</v>
      </c>
      <c r="T36" s="61">
        <v>14000</v>
      </c>
      <c r="U36" s="61">
        <v>12000</v>
      </c>
      <c r="V36" s="61">
        <v>9000</v>
      </c>
      <c r="W36" s="61">
        <v>5000</v>
      </c>
    </row>
    <row r="37" spans="1:23" ht="16.5" customHeight="1" x14ac:dyDescent="0.15">
      <c r="A37" s="4"/>
      <c r="B37" s="88"/>
      <c r="C37" s="88"/>
      <c r="D37" s="88"/>
      <c r="E37" s="14"/>
      <c r="F37" s="31" t="s">
        <v>4</v>
      </c>
      <c r="G37" s="40">
        <f>G35+G36</f>
        <v>15992000</v>
      </c>
      <c r="H37" s="40">
        <f>H35+H36</f>
        <v>16591000</v>
      </c>
      <c r="I37" s="47">
        <v>14601000</v>
      </c>
      <c r="J37" s="58">
        <v>14043000</v>
      </c>
      <c r="K37" s="58">
        <f t="shared" ref="K37:Q37" si="9">K35+K36</f>
        <v>15633000</v>
      </c>
      <c r="L37" s="58">
        <f t="shared" si="9"/>
        <v>15287000</v>
      </c>
      <c r="M37" s="58">
        <f t="shared" si="9"/>
        <v>14792000</v>
      </c>
      <c r="N37" s="58">
        <f t="shared" si="9"/>
        <v>14601000</v>
      </c>
      <c r="O37" s="58">
        <f t="shared" si="9"/>
        <v>14455000</v>
      </c>
      <c r="P37" s="58">
        <f t="shared" si="9"/>
        <v>14265000</v>
      </c>
      <c r="Q37" s="58">
        <f t="shared" si="9"/>
        <v>14043000</v>
      </c>
      <c r="R37" s="58">
        <v>13672000</v>
      </c>
      <c r="S37" s="58">
        <v>13594000</v>
      </c>
      <c r="T37" s="58">
        <v>13592000</v>
      </c>
      <c r="U37" s="58">
        <v>13652000</v>
      </c>
      <c r="V37" s="58">
        <f>V35+V36</f>
        <v>13498000</v>
      </c>
      <c r="W37" s="58">
        <f>W35+W36</f>
        <v>5000</v>
      </c>
    </row>
    <row r="38" spans="1:23" ht="16.5" customHeight="1" x14ac:dyDescent="0.15">
      <c r="A38" s="3"/>
      <c r="B38" s="89" t="s">
        <v>33</v>
      </c>
      <c r="C38" s="81"/>
      <c r="D38" s="81"/>
      <c r="E38" s="70"/>
      <c r="F38" s="29" t="s">
        <v>5</v>
      </c>
      <c r="G38" s="40">
        <v>15915000</v>
      </c>
      <c r="H38" s="40">
        <v>16505000</v>
      </c>
      <c r="I38" s="71">
        <v>14551000</v>
      </c>
      <c r="J38" s="75"/>
      <c r="K38" s="75">
        <v>0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  <c r="R38" s="75">
        <v>0</v>
      </c>
      <c r="S38" s="75">
        <v>0</v>
      </c>
      <c r="T38" s="75">
        <v>0</v>
      </c>
      <c r="U38" s="75">
        <v>0</v>
      </c>
      <c r="V38" s="75">
        <v>392000</v>
      </c>
      <c r="W38" s="75">
        <v>942000</v>
      </c>
    </row>
    <row r="39" spans="1:23" ht="16.5" customHeight="1" x14ac:dyDescent="0.15">
      <c r="A39" s="3"/>
      <c r="B39" s="82"/>
      <c r="C39" s="82"/>
      <c r="D39" s="82"/>
      <c r="E39" s="70"/>
      <c r="F39" s="74" t="s">
        <v>7</v>
      </c>
      <c r="G39" s="40">
        <v>77000</v>
      </c>
      <c r="H39" s="40">
        <v>86000</v>
      </c>
      <c r="I39" s="71">
        <v>50000</v>
      </c>
      <c r="J39" s="76"/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  <c r="W39" s="76">
        <v>0</v>
      </c>
    </row>
    <row r="40" spans="1:23" ht="16.5" customHeight="1" x14ac:dyDescent="0.15">
      <c r="A40" s="4"/>
      <c r="B40" s="88"/>
      <c r="C40" s="88"/>
      <c r="D40" s="88"/>
      <c r="E40" s="23"/>
      <c r="F40" s="77" t="s">
        <v>4</v>
      </c>
      <c r="G40" s="40">
        <v>15992000</v>
      </c>
      <c r="H40" s="40">
        <v>16591000</v>
      </c>
      <c r="I40" s="47">
        <v>14601000</v>
      </c>
      <c r="J40" s="58">
        <f>SUM(J38:J39)</f>
        <v>0</v>
      </c>
      <c r="K40" s="58">
        <f t="shared" ref="K40:Q40" si="10">K38+K39</f>
        <v>0</v>
      </c>
      <c r="L40" s="58">
        <f t="shared" si="10"/>
        <v>0</v>
      </c>
      <c r="M40" s="58">
        <f t="shared" si="10"/>
        <v>0</v>
      </c>
      <c r="N40" s="58">
        <f t="shared" si="10"/>
        <v>0</v>
      </c>
      <c r="O40" s="58">
        <f t="shared" si="10"/>
        <v>0</v>
      </c>
      <c r="P40" s="58">
        <f t="shared" si="10"/>
        <v>0</v>
      </c>
      <c r="Q40" s="58">
        <f t="shared" si="10"/>
        <v>0</v>
      </c>
      <c r="R40" s="58">
        <f t="shared" ref="R40:U40" si="11">SUM(R38:R39)</f>
        <v>0</v>
      </c>
      <c r="S40" s="58">
        <f t="shared" si="11"/>
        <v>0</v>
      </c>
      <c r="T40" s="58">
        <f t="shared" si="11"/>
        <v>0</v>
      </c>
      <c r="U40" s="58">
        <f t="shared" si="11"/>
        <v>0</v>
      </c>
      <c r="V40" s="58">
        <f>V38+V39</f>
        <v>392000</v>
      </c>
      <c r="W40" s="58">
        <f>W38+W39</f>
        <v>942000</v>
      </c>
    </row>
    <row r="41" spans="1:23" ht="16.5" customHeight="1" x14ac:dyDescent="0.15">
      <c r="A41" s="3"/>
      <c r="B41" s="89" t="s">
        <v>34</v>
      </c>
      <c r="C41" s="81"/>
      <c r="D41" s="81"/>
      <c r="E41" s="70"/>
      <c r="F41" s="78" t="s">
        <v>5</v>
      </c>
      <c r="G41" s="79">
        <v>15915000</v>
      </c>
      <c r="H41" s="79">
        <v>16505000</v>
      </c>
      <c r="I41" s="80">
        <v>14551000</v>
      </c>
      <c r="J41" s="75"/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75">
        <v>0</v>
      </c>
      <c r="R41" s="75">
        <v>0</v>
      </c>
      <c r="S41" s="75">
        <v>0</v>
      </c>
      <c r="T41" s="75">
        <v>0</v>
      </c>
      <c r="U41" s="75">
        <v>0</v>
      </c>
      <c r="V41" s="75">
        <v>97000</v>
      </c>
      <c r="W41" s="75">
        <v>13280000</v>
      </c>
    </row>
    <row r="42" spans="1:23" ht="16.5" customHeight="1" x14ac:dyDescent="0.15">
      <c r="A42" s="3"/>
      <c r="B42" s="82"/>
      <c r="C42" s="82"/>
      <c r="D42" s="82"/>
      <c r="E42" s="70"/>
      <c r="F42" s="29" t="s">
        <v>7</v>
      </c>
      <c r="G42" s="73">
        <v>77000</v>
      </c>
      <c r="H42" s="73">
        <v>86000</v>
      </c>
      <c r="I42" s="71">
        <v>50000</v>
      </c>
      <c r="J42" s="76"/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  <c r="W42" s="76">
        <v>0</v>
      </c>
    </row>
    <row r="43" spans="1:23" ht="16.5" customHeight="1" x14ac:dyDescent="0.15">
      <c r="A43" s="3"/>
      <c r="B43" s="88"/>
      <c r="C43" s="88"/>
      <c r="D43" s="88"/>
      <c r="E43" s="70"/>
      <c r="F43" s="77" t="s">
        <v>4</v>
      </c>
      <c r="G43" s="40">
        <v>15992000</v>
      </c>
      <c r="H43" s="40">
        <v>16591000</v>
      </c>
      <c r="I43" s="71">
        <v>14601000</v>
      </c>
      <c r="J43" s="72">
        <f t="shared" ref="J43:U43" si="12">SUM(J41:J42)</f>
        <v>0</v>
      </c>
      <c r="K43" s="72">
        <f t="shared" ref="K43:Q43" si="13">K41+K42</f>
        <v>0</v>
      </c>
      <c r="L43" s="72">
        <f t="shared" si="13"/>
        <v>0</v>
      </c>
      <c r="M43" s="72">
        <f t="shared" si="13"/>
        <v>0</v>
      </c>
      <c r="N43" s="72">
        <f t="shared" si="13"/>
        <v>0</v>
      </c>
      <c r="O43" s="72">
        <f t="shared" si="13"/>
        <v>0</v>
      </c>
      <c r="P43" s="72">
        <f t="shared" si="13"/>
        <v>0</v>
      </c>
      <c r="Q43" s="72">
        <f t="shared" si="13"/>
        <v>0</v>
      </c>
      <c r="R43" s="72">
        <f t="shared" si="12"/>
        <v>0</v>
      </c>
      <c r="S43" s="72">
        <f t="shared" si="12"/>
        <v>0</v>
      </c>
      <c r="T43" s="72">
        <f t="shared" si="12"/>
        <v>0</v>
      </c>
      <c r="U43" s="72">
        <f t="shared" si="12"/>
        <v>0</v>
      </c>
      <c r="V43" s="72">
        <f>V41+V42</f>
        <v>97000</v>
      </c>
      <c r="W43" s="72">
        <f>W41+W42</f>
        <v>13280000</v>
      </c>
    </row>
    <row r="44" spans="1:23" ht="17.100000000000001" customHeight="1" x14ac:dyDescent="0.15">
      <c r="A44" s="5"/>
      <c r="B44" s="81" t="s">
        <v>19</v>
      </c>
      <c r="C44" s="81"/>
      <c r="D44" s="81"/>
      <c r="E44" s="15"/>
      <c r="F44" s="32" t="s">
        <v>5</v>
      </c>
      <c r="G44" s="39">
        <v>16000</v>
      </c>
      <c r="H44" s="39">
        <v>15000</v>
      </c>
      <c r="I44" s="48">
        <v>14000</v>
      </c>
      <c r="J44" s="59">
        <v>15000</v>
      </c>
      <c r="K44" s="59">
        <v>15000</v>
      </c>
      <c r="L44" s="59">
        <v>14000</v>
      </c>
      <c r="M44" s="59">
        <v>14000</v>
      </c>
      <c r="N44" s="59">
        <v>14000</v>
      </c>
      <c r="O44" s="59">
        <v>15000</v>
      </c>
      <c r="P44" s="59">
        <v>16000</v>
      </c>
      <c r="Q44" s="59">
        <v>15000</v>
      </c>
      <c r="R44" s="67">
        <v>16000</v>
      </c>
      <c r="S44" s="67">
        <v>15000</v>
      </c>
      <c r="T44" s="67">
        <v>15000</v>
      </c>
      <c r="U44" s="67">
        <v>15000</v>
      </c>
      <c r="V44" s="67">
        <v>11000</v>
      </c>
      <c r="W44" s="67">
        <v>8000</v>
      </c>
    </row>
    <row r="45" spans="1:23" ht="17.100000000000001" customHeight="1" x14ac:dyDescent="0.15">
      <c r="A45" s="6"/>
      <c r="B45" s="82"/>
      <c r="C45" s="82"/>
      <c r="D45" s="82"/>
      <c r="E45" s="13"/>
      <c r="F45" s="30" t="s">
        <v>7</v>
      </c>
      <c r="G45" s="39"/>
      <c r="H45" s="39"/>
      <c r="I45" s="50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1">
        <v>0</v>
      </c>
      <c r="V45" s="61">
        <v>0</v>
      </c>
      <c r="W45" s="61">
        <v>0</v>
      </c>
    </row>
    <row r="46" spans="1:23" ht="17.100000000000001" customHeight="1" x14ac:dyDescent="0.15">
      <c r="A46" s="4"/>
      <c r="B46" s="88"/>
      <c r="C46" s="88"/>
      <c r="D46" s="88"/>
      <c r="E46" s="14"/>
      <c r="F46" s="31" t="s">
        <v>4</v>
      </c>
      <c r="G46" s="40">
        <f>G44+G45</f>
        <v>16000</v>
      </c>
      <c r="H46" s="40">
        <f>H44+H45</f>
        <v>15000</v>
      </c>
      <c r="I46" s="47">
        <v>14000</v>
      </c>
      <c r="J46" s="58">
        <v>15000</v>
      </c>
      <c r="K46" s="58">
        <f t="shared" ref="K46:Q46" si="14">K44+K45</f>
        <v>15000</v>
      </c>
      <c r="L46" s="58">
        <f t="shared" si="14"/>
        <v>14000</v>
      </c>
      <c r="M46" s="58">
        <f t="shared" si="14"/>
        <v>14000</v>
      </c>
      <c r="N46" s="58">
        <f t="shared" si="14"/>
        <v>14000</v>
      </c>
      <c r="O46" s="58">
        <f t="shared" si="14"/>
        <v>15000</v>
      </c>
      <c r="P46" s="58">
        <f t="shared" si="14"/>
        <v>16000</v>
      </c>
      <c r="Q46" s="58">
        <f t="shared" si="14"/>
        <v>15000</v>
      </c>
      <c r="R46" s="58">
        <v>16000</v>
      </c>
      <c r="S46" s="58">
        <v>15000</v>
      </c>
      <c r="T46" s="58">
        <v>15000</v>
      </c>
      <c r="U46" s="58">
        <v>15000</v>
      </c>
      <c r="V46" s="58">
        <f>V44+V45</f>
        <v>11000</v>
      </c>
      <c r="W46" s="58">
        <f>W44+W45</f>
        <v>8000</v>
      </c>
    </row>
    <row r="47" spans="1:23" ht="17.100000000000001" customHeight="1" x14ac:dyDescent="0.15">
      <c r="A47" s="5"/>
      <c r="B47" s="87" t="s">
        <v>13</v>
      </c>
      <c r="C47" s="87"/>
      <c r="D47" s="87"/>
      <c r="E47" s="15"/>
      <c r="F47" s="33" t="s">
        <v>5</v>
      </c>
      <c r="G47" s="39">
        <v>38000</v>
      </c>
      <c r="H47" s="39">
        <v>43000</v>
      </c>
      <c r="I47" s="49">
        <v>30000</v>
      </c>
      <c r="J47" s="60">
        <v>21000</v>
      </c>
      <c r="K47" s="60">
        <v>37000</v>
      </c>
      <c r="L47" s="60">
        <v>37000</v>
      </c>
      <c r="M47" s="60">
        <v>35000</v>
      </c>
      <c r="N47" s="60">
        <v>30000</v>
      </c>
      <c r="O47" s="60">
        <v>28000</v>
      </c>
      <c r="P47" s="60">
        <v>27000</v>
      </c>
      <c r="Q47" s="60">
        <v>21000</v>
      </c>
      <c r="R47" s="68">
        <v>8000</v>
      </c>
      <c r="S47" s="68">
        <v>4000</v>
      </c>
      <c r="T47" s="68">
        <v>4000</v>
      </c>
      <c r="U47" s="68">
        <v>3000</v>
      </c>
      <c r="V47" s="68">
        <v>1000</v>
      </c>
      <c r="W47" s="68">
        <v>1000</v>
      </c>
    </row>
    <row r="48" spans="1:23" ht="17.100000000000001" customHeight="1" x14ac:dyDescent="0.15">
      <c r="A48" s="9"/>
      <c r="B48" s="81" t="s">
        <v>21</v>
      </c>
      <c r="C48" s="81"/>
      <c r="D48" s="81"/>
      <c r="E48" s="16"/>
      <c r="F48" s="32" t="s">
        <v>5</v>
      </c>
      <c r="G48" s="39">
        <v>326000</v>
      </c>
      <c r="H48" s="39">
        <v>306000</v>
      </c>
      <c r="I48" s="48">
        <v>153000</v>
      </c>
      <c r="J48" s="59">
        <v>218000</v>
      </c>
      <c r="K48" s="59">
        <v>307000</v>
      </c>
      <c r="L48" s="59">
        <v>255000</v>
      </c>
      <c r="M48" s="59">
        <v>137000</v>
      </c>
      <c r="N48" s="59">
        <v>153000</v>
      </c>
      <c r="O48" s="59">
        <v>270000</v>
      </c>
      <c r="P48" s="59">
        <v>249000</v>
      </c>
      <c r="Q48" s="59">
        <v>218000</v>
      </c>
      <c r="R48" s="67">
        <v>215000</v>
      </c>
      <c r="S48" s="67">
        <v>199000</v>
      </c>
      <c r="T48" s="67">
        <v>189000</v>
      </c>
      <c r="U48" s="67">
        <v>197000</v>
      </c>
      <c r="V48" s="67">
        <v>181000</v>
      </c>
      <c r="W48" s="67">
        <v>213000</v>
      </c>
    </row>
    <row r="49" spans="1:23" ht="17.100000000000001" customHeight="1" x14ac:dyDescent="0.15">
      <c r="A49" s="3"/>
      <c r="B49" s="82"/>
      <c r="C49" s="82"/>
      <c r="D49" s="82"/>
      <c r="F49" s="30" t="s">
        <v>7</v>
      </c>
      <c r="G49" s="39">
        <v>0</v>
      </c>
      <c r="H49" s="39">
        <v>0</v>
      </c>
      <c r="I49" s="51">
        <v>247</v>
      </c>
      <c r="J49" s="57">
        <v>0</v>
      </c>
      <c r="K49" s="57">
        <v>0</v>
      </c>
      <c r="L49" s="57">
        <v>0</v>
      </c>
      <c r="M49" s="57">
        <v>0</v>
      </c>
      <c r="N49" s="57">
        <v>247</v>
      </c>
      <c r="O49" s="57">
        <v>0</v>
      </c>
      <c r="P49" s="57">
        <v>0</v>
      </c>
      <c r="Q49" s="57">
        <v>0</v>
      </c>
      <c r="R49" s="61">
        <v>0</v>
      </c>
      <c r="S49" s="61">
        <v>0</v>
      </c>
      <c r="T49" s="61">
        <v>0</v>
      </c>
      <c r="U49" s="61">
        <v>0</v>
      </c>
      <c r="V49" s="61">
        <v>0</v>
      </c>
      <c r="W49" s="61">
        <v>0</v>
      </c>
    </row>
    <row r="50" spans="1:23" ht="17.100000000000001" customHeight="1" thickBot="1" x14ac:dyDescent="0.2">
      <c r="A50" s="10"/>
      <c r="B50" s="83"/>
      <c r="C50" s="83"/>
      <c r="D50" s="83"/>
      <c r="E50" s="26"/>
      <c r="F50" s="34" t="s">
        <v>4</v>
      </c>
      <c r="G50" s="41">
        <f>G48+G49</f>
        <v>326000</v>
      </c>
      <c r="H50" s="41">
        <f>H48+H49</f>
        <v>306000</v>
      </c>
      <c r="I50" s="52">
        <v>153247</v>
      </c>
      <c r="J50" s="62">
        <v>218000</v>
      </c>
      <c r="K50" s="62">
        <f t="shared" ref="K50:Q50" si="15">K48+K49</f>
        <v>307000</v>
      </c>
      <c r="L50" s="62">
        <f t="shared" si="15"/>
        <v>255000</v>
      </c>
      <c r="M50" s="62">
        <f t="shared" si="15"/>
        <v>137000</v>
      </c>
      <c r="N50" s="62">
        <f t="shared" si="15"/>
        <v>153247</v>
      </c>
      <c r="O50" s="62">
        <f t="shared" si="15"/>
        <v>270000</v>
      </c>
      <c r="P50" s="62">
        <f t="shared" si="15"/>
        <v>249000</v>
      </c>
      <c r="Q50" s="62">
        <f t="shared" si="15"/>
        <v>218000</v>
      </c>
      <c r="R50" s="62">
        <v>215000</v>
      </c>
      <c r="S50" s="62">
        <v>199000</v>
      </c>
      <c r="T50" s="62">
        <v>189000</v>
      </c>
      <c r="U50" s="62">
        <v>197000</v>
      </c>
      <c r="V50" s="62">
        <f>V48+V49</f>
        <v>181000</v>
      </c>
      <c r="W50" s="62">
        <f>W48+W49</f>
        <v>213000</v>
      </c>
    </row>
    <row r="51" spans="1:23" ht="17.100000000000001" customHeight="1" thickTop="1" x14ac:dyDescent="0.15">
      <c r="A51" s="11"/>
      <c r="B51" s="84" t="s">
        <v>22</v>
      </c>
      <c r="C51" s="84"/>
      <c r="D51" s="84"/>
      <c r="E51" s="27"/>
      <c r="F51" s="35" t="s">
        <v>5</v>
      </c>
      <c r="G51" s="42" t="e">
        <f>#REF!+G7+G10+G13+G16+G21+G22+G25+G28+G35+G44+G31+G32+G47+G48</f>
        <v>#REF!</v>
      </c>
      <c r="H51" s="42" t="e">
        <f>#REF!+H7+H10+H13+H16+H21+H22+H25+H28+H35+H44+H31+H32+H47+H48</f>
        <v>#REF!</v>
      </c>
      <c r="I51" s="53">
        <f>I4+I7+I10+I11+I12+I13+I16+I21+I22+I25+I28+I31+I32+I35+I44+I47+I48</f>
        <v>76776000</v>
      </c>
      <c r="J51" s="63">
        <v>81332000</v>
      </c>
      <c r="K51" s="63">
        <f t="shared" ref="K51:Q51" si="16">K4+K7+K10+K11+K12+K13+K16+K21+K22+K25+K28+K31+K32+K35+K38+K41+K44+K47+K48</f>
        <v>101506000</v>
      </c>
      <c r="L51" s="63">
        <f t="shared" si="16"/>
        <v>81520000</v>
      </c>
      <c r="M51" s="63">
        <f t="shared" si="16"/>
        <v>78143900</v>
      </c>
      <c r="N51" s="63">
        <f t="shared" si="16"/>
        <v>76776000</v>
      </c>
      <c r="O51" s="63">
        <f t="shared" si="16"/>
        <v>76397000</v>
      </c>
      <c r="P51" s="63">
        <f t="shared" si="16"/>
        <v>77519000</v>
      </c>
      <c r="Q51" s="63">
        <f t="shared" si="16"/>
        <v>81332000</v>
      </c>
      <c r="R51" s="63">
        <v>88127000</v>
      </c>
      <c r="S51" s="63">
        <v>90644000</v>
      </c>
      <c r="T51" s="63">
        <v>91220000</v>
      </c>
      <c r="U51" s="63">
        <v>91299000</v>
      </c>
      <c r="V51" s="63">
        <f>V4+V7+V10+V11+V12+V13+V16+V21+V22+V25+V28+V31+V32+V35+V44+V47+V48+V38+V41</f>
        <v>93041000</v>
      </c>
      <c r="W51" s="63">
        <f>W4+W7+W10+W11+W12+W13+W16+W21+W22+W25+W28+W31+W32+W35+W44+W47+W48+W38+W41</f>
        <v>91205000</v>
      </c>
    </row>
    <row r="52" spans="1:23" ht="17.100000000000001" customHeight="1" x14ac:dyDescent="0.15">
      <c r="A52" s="11"/>
      <c r="B52" s="85"/>
      <c r="C52" s="85"/>
      <c r="D52" s="85"/>
      <c r="E52" s="27"/>
      <c r="F52" s="36" t="s">
        <v>7</v>
      </c>
      <c r="G52" s="43" t="e">
        <f>#REF!+G8+G14+G17+G23+G29+G36+G45+G33+G49</f>
        <v>#REF!</v>
      </c>
      <c r="H52" s="43" t="e">
        <f>#REF!+H8+H14+H17+H23+H29+H36+H45+H33+H49</f>
        <v>#REF!</v>
      </c>
      <c r="I52" s="54">
        <f>I5+I8+I14+I17+I23+I26+I29+I33+I36+I45+I49</f>
        <v>465847</v>
      </c>
      <c r="J52" s="64">
        <v>401000</v>
      </c>
      <c r="K52" s="64">
        <f t="shared" ref="K52:Q52" si="17">K5+K8+K14+K17+K23+K26+K29+K33+K36+K39+K42+K45+K49</f>
        <v>521000</v>
      </c>
      <c r="L52" s="64">
        <f t="shared" si="17"/>
        <v>376000</v>
      </c>
      <c r="M52" s="64">
        <f t="shared" si="17"/>
        <v>482100</v>
      </c>
      <c r="N52" s="64">
        <f t="shared" si="17"/>
        <v>465847</v>
      </c>
      <c r="O52" s="64">
        <f t="shared" si="17"/>
        <v>471400</v>
      </c>
      <c r="P52" s="64">
        <f t="shared" si="17"/>
        <v>451200</v>
      </c>
      <c r="Q52" s="64">
        <f t="shared" si="17"/>
        <v>401000</v>
      </c>
      <c r="R52" s="64">
        <v>414000</v>
      </c>
      <c r="S52" s="64">
        <v>364300</v>
      </c>
      <c r="T52" s="64">
        <v>313300</v>
      </c>
      <c r="U52" s="64">
        <v>301300</v>
      </c>
      <c r="V52" s="64">
        <f>V5+V8+V14+V17+V23+V26+V29+V33+V36+V45+V49+V39+V42</f>
        <v>312200</v>
      </c>
      <c r="W52" s="64">
        <f>W5+W8+W14+W17+W23+W26+W29+W33+W36+W45+W49+W39+W42</f>
        <v>217300</v>
      </c>
    </row>
    <row r="53" spans="1:23" ht="17.100000000000001" customHeight="1" x14ac:dyDescent="0.15">
      <c r="A53" s="12"/>
      <c r="B53" s="86"/>
      <c r="C53" s="86"/>
      <c r="D53" s="86"/>
      <c r="E53" s="28"/>
      <c r="F53" s="37" t="s">
        <v>4</v>
      </c>
      <c r="G53" s="43" t="e">
        <f t="shared" ref="G53:V53" si="18">G51+G52</f>
        <v>#REF!</v>
      </c>
      <c r="H53" s="43" t="e">
        <f t="shared" si="18"/>
        <v>#REF!</v>
      </c>
      <c r="I53" s="55">
        <f t="shared" si="18"/>
        <v>77241847</v>
      </c>
      <c r="J53" s="65">
        <v>81733000</v>
      </c>
      <c r="K53" s="65">
        <f t="shared" ref="K53:Q53" si="19">K51+K52</f>
        <v>102027000</v>
      </c>
      <c r="L53" s="65">
        <f t="shared" si="19"/>
        <v>81896000</v>
      </c>
      <c r="M53" s="65">
        <f t="shared" si="19"/>
        <v>78626000</v>
      </c>
      <c r="N53" s="65">
        <f t="shared" si="19"/>
        <v>77241847</v>
      </c>
      <c r="O53" s="65">
        <f t="shared" si="19"/>
        <v>76868400</v>
      </c>
      <c r="P53" s="65">
        <f t="shared" si="19"/>
        <v>77970200</v>
      </c>
      <c r="Q53" s="65">
        <f t="shared" si="19"/>
        <v>81733000</v>
      </c>
      <c r="R53" s="65">
        <v>88541000</v>
      </c>
      <c r="S53" s="65">
        <v>91008300</v>
      </c>
      <c r="T53" s="65">
        <v>91533300</v>
      </c>
      <c r="U53" s="65">
        <v>91600300</v>
      </c>
      <c r="V53" s="65">
        <f t="shared" si="18"/>
        <v>93353200</v>
      </c>
      <c r="W53" s="65">
        <f t="shared" ref="W53" si="20">W51+W52</f>
        <v>91422300</v>
      </c>
    </row>
    <row r="54" spans="1:23" ht="15.95" customHeight="1" x14ac:dyDescent="0.15">
      <c r="D54" s="21"/>
      <c r="E54" s="13"/>
      <c r="F54" s="38"/>
      <c r="G54" s="44"/>
      <c r="H54" s="44"/>
    </row>
  </sheetData>
  <mergeCells count="21">
    <mergeCell ref="A3:F3"/>
    <mergeCell ref="B10:D10"/>
    <mergeCell ref="B11:D11"/>
    <mergeCell ref="B12:D12"/>
    <mergeCell ref="B21:D21"/>
    <mergeCell ref="B48:D50"/>
    <mergeCell ref="B51:D53"/>
    <mergeCell ref="B31:D31"/>
    <mergeCell ref="B47:D47"/>
    <mergeCell ref="B4:D6"/>
    <mergeCell ref="B7:D9"/>
    <mergeCell ref="B13:D15"/>
    <mergeCell ref="B16:D18"/>
    <mergeCell ref="B22:D24"/>
    <mergeCell ref="B25:D27"/>
    <mergeCell ref="B28:D30"/>
    <mergeCell ref="B32:D34"/>
    <mergeCell ref="B35:D37"/>
    <mergeCell ref="B44:D46"/>
    <mergeCell ref="B38:D40"/>
    <mergeCell ref="B41:D43"/>
  </mergeCells>
  <phoneticPr fontId="8"/>
  <pageMargins left="0.59055118110236227" right="0.59055118110236227" top="0.59055118110236227" bottom="0.59055118110236227" header="0.19685039370078741" footer="0.39370078740157483"/>
  <pageSetup paperSize="9" scale="90" orientation="portrait" r:id="rId1"/>
  <headerFooter scaleWithDoc="0" alignWithMargins="0">
    <oddHeader>&amp;C&amp;"ＭＳ 明朝,標準"&amp;8令和2年度 秋田県税務統計書</oddHeader>
    <oddFooter>&amp;C&amp;"ＭＳ 明朝,標準"&amp;9- &amp;P+91 -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当初予算額の推移</vt:lpstr>
      <vt:lpstr>当初予算額の推移!Print_Area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福田 将平</cp:lastModifiedBy>
  <cp:lastPrinted>2021-10-28T23:53:55Z</cp:lastPrinted>
  <dcterms:created xsi:type="dcterms:W3CDTF">2013-11-26T07:11:22Z</dcterms:created>
  <dcterms:modified xsi:type="dcterms:W3CDTF">2023-02-06T07:48:12Z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2019-10-23T04:26:16Z</vt:filetime>
  </property>
</Properties>
</file>