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修正用）R2税務統計書\"/>
    </mc:Choice>
  </mc:AlternateContent>
  <xr:revisionPtr revIDLastSave="0" documentId="13_ncr:1_{BDCA7FCE-5A5A-4E5A-B38B-89062B7EB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税台数等（ア）新車（イ）中古車" sheetId="5" r:id="rId1"/>
    <sheet name="課税台数等 (ウ)計" sheetId="6" r:id="rId2"/>
    <sheet name="取得価額段階別" sheetId="3" r:id="rId3"/>
  </sheets>
  <definedNames>
    <definedName name="_xlnm.Print_Area" localSheetId="2">取得価額段階別!$A$1:$U$51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5" i="3" l="1"/>
  <c r="S8" i="3"/>
  <c r="H19" i="6" l="1"/>
  <c r="W20" i="6"/>
  <c r="W19" i="6"/>
  <c r="W16" i="6"/>
  <c r="W15" i="6"/>
  <c r="W14" i="6"/>
  <c r="W11" i="6"/>
  <c r="W10" i="6"/>
  <c r="W9" i="6"/>
  <c r="W8" i="6"/>
  <c r="W5" i="6"/>
  <c r="W4" i="6"/>
  <c r="V44" i="5" l="1"/>
  <c r="V43" i="5"/>
  <c r="V40" i="5"/>
  <c r="V39" i="5"/>
  <c r="V38" i="5"/>
  <c r="V35" i="5"/>
  <c r="V34" i="5"/>
  <c r="Y36" i="5" s="1"/>
  <c r="V33" i="5"/>
  <c r="V32" i="5"/>
  <c r="V29" i="5"/>
  <c r="V28" i="5"/>
  <c r="L28" i="5"/>
  <c r="R28" i="5" s="1"/>
  <c r="Y30" i="5"/>
  <c r="L29" i="5"/>
  <c r="R29" i="5" s="1"/>
  <c r="F30" i="5"/>
  <c r="H30" i="5"/>
  <c r="J30" i="5"/>
  <c r="N30" i="5"/>
  <c r="P30" i="5"/>
  <c r="T30" i="5"/>
  <c r="L32" i="5"/>
  <c r="R32" i="5" s="1"/>
  <c r="L33" i="5"/>
  <c r="R33" i="5" s="1"/>
  <c r="L34" i="5"/>
  <c r="R34" i="5" s="1"/>
  <c r="L35" i="5"/>
  <c r="R35" i="5" s="1"/>
  <c r="F36" i="5"/>
  <c r="H36" i="5"/>
  <c r="J36" i="5"/>
  <c r="N36" i="5"/>
  <c r="P36" i="5"/>
  <c r="T36" i="5"/>
  <c r="L38" i="5"/>
  <c r="R38" i="5" s="1"/>
  <c r="L39" i="5"/>
  <c r="R39" i="5" s="1"/>
  <c r="L40" i="5"/>
  <c r="R40" i="5" s="1"/>
  <c r="F41" i="5"/>
  <c r="H41" i="5"/>
  <c r="J41" i="5"/>
  <c r="N41" i="5"/>
  <c r="P41" i="5"/>
  <c r="T41" i="5"/>
  <c r="L43" i="5"/>
  <c r="R43" i="5" s="1"/>
  <c r="L44" i="5"/>
  <c r="R44" i="5" s="1"/>
  <c r="V30" i="5" l="1"/>
  <c r="T45" i="5"/>
  <c r="N45" i="5"/>
  <c r="J45" i="5"/>
  <c r="F45" i="5"/>
  <c r="V41" i="5"/>
  <c r="R30" i="5"/>
  <c r="Y41" i="5"/>
  <c r="Y45" i="5" s="1"/>
  <c r="V36" i="5"/>
  <c r="H45" i="5"/>
  <c r="L36" i="5"/>
  <c r="L30" i="5"/>
  <c r="P45" i="5"/>
  <c r="R41" i="5"/>
  <c r="R36" i="5"/>
  <c r="L41" i="5"/>
  <c r="T48" i="3"/>
  <c r="S48" i="3"/>
  <c r="T47" i="3"/>
  <c r="S47" i="3"/>
  <c r="R45" i="3"/>
  <c r="P45" i="3"/>
  <c r="O45" i="3"/>
  <c r="N45" i="3"/>
  <c r="M45" i="3"/>
  <c r="L45" i="3"/>
  <c r="K45" i="3"/>
  <c r="J45" i="3"/>
  <c r="I45" i="3"/>
  <c r="H45" i="3"/>
  <c r="G45" i="3"/>
  <c r="F45" i="3"/>
  <c r="T44" i="3"/>
  <c r="S44" i="3"/>
  <c r="T43" i="3"/>
  <c r="S43" i="3"/>
  <c r="T42" i="3"/>
  <c r="S42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T39" i="3"/>
  <c r="S39" i="3"/>
  <c r="T38" i="3"/>
  <c r="S38" i="3"/>
  <c r="T37" i="3"/>
  <c r="S37" i="3"/>
  <c r="T36" i="3"/>
  <c r="S36" i="3"/>
  <c r="R34" i="3"/>
  <c r="Q34" i="3"/>
  <c r="P34" i="3"/>
  <c r="O34" i="3"/>
  <c r="N34" i="3"/>
  <c r="M34" i="3"/>
  <c r="L34" i="3"/>
  <c r="K34" i="3"/>
  <c r="K49" i="3" s="1"/>
  <c r="J34" i="3"/>
  <c r="I34" i="3"/>
  <c r="H34" i="3"/>
  <c r="G34" i="3"/>
  <c r="G49" i="3" s="1"/>
  <c r="F34" i="3"/>
  <c r="T33" i="3"/>
  <c r="S33" i="3"/>
  <c r="T32" i="3"/>
  <c r="S32" i="3"/>
  <c r="T24" i="3"/>
  <c r="S24" i="3"/>
  <c r="T23" i="3"/>
  <c r="S23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T20" i="3"/>
  <c r="S20" i="3"/>
  <c r="T19" i="3"/>
  <c r="S19" i="3"/>
  <c r="T18" i="3"/>
  <c r="S18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T15" i="3"/>
  <c r="S15" i="3"/>
  <c r="T14" i="3"/>
  <c r="S14" i="3"/>
  <c r="T13" i="3"/>
  <c r="S13" i="3"/>
  <c r="T12" i="3"/>
  <c r="S12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T9" i="3"/>
  <c r="S9" i="3"/>
  <c r="S10" i="3" s="1"/>
  <c r="T8" i="3"/>
  <c r="S20" i="6"/>
  <c r="Q20" i="6"/>
  <c r="N20" i="6"/>
  <c r="J20" i="6"/>
  <c r="H20" i="6"/>
  <c r="F20" i="6"/>
  <c r="S19" i="6"/>
  <c r="Q19" i="6"/>
  <c r="N19" i="6"/>
  <c r="J19" i="6"/>
  <c r="F19" i="6"/>
  <c r="L19" i="6" s="1"/>
  <c r="S16" i="6"/>
  <c r="Q16" i="6"/>
  <c r="N16" i="6"/>
  <c r="J16" i="6"/>
  <c r="H16" i="6"/>
  <c r="F16" i="6"/>
  <c r="S15" i="6"/>
  <c r="Q15" i="6"/>
  <c r="N15" i="6"/>
  <c r="J15" i="6"/>
  <c r="H15" i="6"/>
  <c r="F15" i="6"/>
  <c r="W17" i="6"/>
  <c r="S14" i="6"/>
  <c r="Q14" i="6"/>
  <c r="N14" i="6"/>
  <c r="J14" i="6"/>
  <c r="H14" i="6"/>
  <c r="F14" i="6"/>
  <c r="S11" i="6"/>
  <c r="Q11" i="6"/>
  <c r="N11" i="6"/>
  <c r="J11" i="6"/>
  <c r="H11" i="6"/>
  <c r="F11" i="6"/>
  <c r="S10" i="6"/>
  <c r="Q10" i="6"/>
  <c r="N10" i="6"/>
  <c r="J10" i="6"/>
  <c r="H10" i="6"/>
  <c r="F10" i="6"/>
  <c r="S9" i="6"/>
  <c r="Q9" i="6"/>
  <c r="N9" i="6"/>
  <c r="J9" i="6"/>
  <c r="H9" i="6"/>
  <c r="F9" i="6"/>
  <c r="S8" i="6"/>
  <c r="Q8" i="6"/>
  <c r="N8" i="6"/>
  <c r="J8" i="6"/>
  <c r="H8" i="6"/>
  <c r="F8" i="6"/>
  <c r="S5" i="6"/>
  <c r="Q5" i="6"/>
  <c r="N5" i="6"/>
  <c r="J5" i="6"/>
  <c r="H5" i="6"/>
  <c r="F5" i="6"/>
  <c r="W6" i="6"/>
  <c r="S4" i="6"/>
  <c r="Q4" i="6"/>
  <c r="N4" i="6"/>
  <c r="J4" i="6"/>
  <c r="H4" i="6"/>
  <c r="F4" i="6"/>
  <c r="T22" i="5"/>
  <c r="L22" i="5"/>
  <c r="T21" i="5"/>
  <c r="L21" i="5"/>
  <c r="V19" i="5"/>
  <c r="R19" i="5"/>
  <c r="P19" i="5"/>
  <c r="N19" i="5"/>
  <c r="J19" i="5"/>
  <c r="H19" i="5"/>
  <c r="F19" i="5"/>
  <c r="T18" i="5"/>
  <c r="L18" i="5"/>
  <c r="T17" i="5"/>
  <c r="L17" i="5"/>
  <c r="T16" i="5"/>
  <c r="L16" i="5"/>
  <c r="V14" i="5"/>
  <c r="R14" i="5"/>
  <c r="P14" i="5"/>
  <c r="N14" i="5"/>
  <c r="J14" i="5"/>
  <c r="H14" i="5"/>
  <c r="F14" i="5"/>
  <c r="T13" i="5"/>
  <c r="L13" i="5"/>
  <c r="T12" i="5"/>
  <c r="L12" i="5"/>
  <c r="T11" i="5"/>
  <c r="L11" i="5"/>
  <c r="T10" i="5"/>
  <c r="L10" i="5"/>
  <c r="V8" i="5"/>
  <c r="R8" i="5"/>
  <c r="P8" i="5"/>
  <c r="N8" i="5"/>
  <c r="J8" i="5"/>
  <c r="H8" i="5"/>
  <c r="F8" i="5"/>
  <c r="T7" i="5"/>
  <c r="L7" i="5"/>
  <c r="T6" i="5"/>
  <c r="L6" i="5"/>
  <c r="O49" i="3" l="1"/>
  <c r="G25" i="3"/>
  <c r="H25" i="3"/>
  <c r="M25" i="3"/>
  <c r="Q25" i="3"/>
  <c r="Q12" i="6"/>
  <c r="Q49" i="3"/>
  <c r="T45" i="3"/>
  <c r="S45" i="3"/>
  <c r="O25" i="3"/>
  <c r="L25" i="3"/>
  <c r="V45" i="5"/>
  <c r="U16" i="6"/>
  <c r="J49" i="3"/>
  <c r="N49" i="3"/>
  <c r="U8" i="6"/>
  <c r="U10" i="6"/>
  <c r="U14" i="6"/>
  <c r="U20" i="6"/>
  <c r="J25" i="3"/>
  <c r="N25" i="3"/>
  <c r="R25" i="3"/>
  <c r="I25" i="3"/>
  <c r="L49" i="3"/>
  <c r="P49" i="3"/>
  <c r="R49" i="3"/>
  <c r="M49" i="3"/>
  <c r="I49" i="3"/>
  <c r="T34" i="3"/>
  <c r="S40" i="3"/>
  <c r="H49" i="3"/>
  <c r="T40" i="3"/>
  <c r="S34" i="3"/>
  <c r="F49" i="3"/>
  <c r="T21" i="3"/>
  <c r="S21" i="3"/>
  <c r="P25" i="3"/>
  <c r="K25" i="3"/>
  <c r="T10" i="3"/>
  <c r="T16" i="3"/>
  <c r="S16" i="3"/>
  <c r="F25" i="3"/>
  <c r="N6" i="6"/>
  <c r="U4" i="6"/>
  <c r="J17" i="6"/>
  <c r="U15" i="6"/>
  <c r="S6" i="6"/>
  <c r="U5" i="6"/>
  <c r="S12" i="6"/>
  <c r="U9" i="6"/>
  <c r="U11" i="6"/>
  <c r="U19" i="6"/>
  <c r="L45" i="5"/>
  <c r="R45" i="5"/>
  <c r="P23" i="5"/>
  <c r="J23" i="5"/>
  <c r="S17" i="6"/>
  <c r="N17" i="6"/>
  <c r="Q6" i="6"/>
  <c r="J12" i="6"/>
  <c r="L15" i="6"/>
  <c r="Q17" i="6"/>
  <c r="L9" i="6"/>
  <c r="H6" i="6"/>
  <c r="F6" i="6"/>
  <c r="L20" i="6"/>
  <c r="F17" i="6"/>
  <c r="W12" i="6"/>
  <c r="W21" i="6" s="1"/>
  <c r="V23" i="5"/>
  <c r="T19" i="5"/>
  <c r="R23" i="5"/>
  <c r="T14" i="5"/>
  <c r="N23" i="5"/>
  <c r="N12" i="6"/>
  <c r="T8" i="5"/>
  <c r="J6" i="6"/>
  <c r="H17" i="6"/>
  <c r="L16" i="6"/>
  <c r="H23" i="5"/>
  <c r="H12" i="6"/>
  <c r="L11" i="6"/>
  <c r="L10" i="6"/>
  <c r="L5" i="6"/>
  <c r="L8" i="5"/>
  <c r="L19" i="5"/>
  <c r="L14" i="6"/>
  <c r="F23" i="5"/>
  <c r="L14" i="5"/>
  <c r="F12" i="6"/>
  <c r="L8" i="6"/>
  <c r="L4" i="6"/>
  <c r="T49" i="3" l="1"/>
  <c r="S25" i="3"/>
  <c r="S49" i="3"/>
  <c r="T25" i="3"/>
  <c r="S21" i="6"/>
  <c r="Q21" i="6"/>
  <c r="N21" i="6"/>
  <c r="U6" i="6"/>
  <c r="J21" i="6"/>
  <c r="U12" i="6"/>
  <c r="U17" i="6"/>
  <c r="H21" i="6"/>
  <c r="L6" i="6"/>
  <c r="F21" i="6"/>
  <c r="T23" i="5"/>
  <c r="L17" i="6"/>
  <c r="L12" i="6"/>
  <c r="L23" i="5"/>
  <c r="U21" i="6" l="1"/>
  <c r="L21" i="6"/>
</calcChain>
</file>

<file path=xl/sharedStrings.xml><?xml version="1.0" encoding="utf-8"?>
<sst xmlns="http://schemas.openxmlformats.org/spreadsheetml/2006/main" count="264" uniqueCount="87">
  <si>
    <t>300万円以下のもの</t>
    <rPh sb="3" eb="5">
      <t>マンエン</t>
    </rPh>
    <phoneticPr fontId="1"/>
  </si>
  <si>
    <t>台　数</t>
  </si>
  <si>
    <t>計</t>
  </si>
  <si>
    <t>千円</t>
    <rPh sb="0" eb="2">
      <t>センエン</t>
    </rPh>
    <phoneticPr fontId="1"/>
  </si>
  <si>
    <t>普　　通　　車</t>
  </si>
  <si>
    <t xml:space="preserve"> ア　課税台数等</t>
    <rPh sb="3" eb="5">
      <t>カゼイ</t>
    </rPh>
    <rPh sb="5" eb="6">
      <t>ダイ</t>
    </rPh>
    <rPh sb="6" eb="7">
      <t>スウ</t>
    </rPh>
    <rPh sb="7" eb="8">
      <t>トウ</t>
    </rPh>
    <phoneticPr fontId="1"/>
  </si>
  <si>
    <t>小　　型　　車</t>
  </si>
  <si>
    <t>110万円を超え</t>
  </si>
  <si>
    <t>130万円を超え</t>
  </si>
  <si>
    <t>千円</t>
  </si>
  <si>
    <t>台</t>
  </si>
  <si>
    <t>合　　　　　　計</t>
  </si>
  <si>
    <t>150万円</t>
  </si>
  <si>
    <t>台</t>
    <rPh sb="0" eb="1">
      <t>ダイ</t>
    </rPh>
    <phoneticPr fontId="1"/>
  </si>
  <si>
    <t>取得価額</t>
  </si>
  <si>
    <t>200万円を超え</t>
  </si>
  <si>
    <t>被 け ん 引 車</t>
  </si>
  <si>
    <t>取得価額</t>
    <rPh sb="0" eb="2">
      <t>シュトク</t>
    </rPh>
    <rPh sb="2" eb="4">
      <t>カガク</t>
    </rPh>
    <phoneticPr fontId="1"/>
  </si>
  <si>
    <t>⑤のうち身体
障害者等に係
る減免台数　</t>
    <rPh sb="4" eb="6">
      <t>シンタイ</t>
    </rPh>
    <rPh sb="7" eb="10">
      <t>ショウガイシャ</t>
    </rPh>
    <rPh sb="10" eb="11">
      <t>トウ</t>
    </rPh>
    <rPh sb="12" eb="13">
      <t>カカ</t>
    </rPh>
    <rPh sb="15" eb="16">
      <t>ゲン</t>
    </rPh>
    <rPh sb="16" eb="17">
      <t>メン</t>
    </rPh>
    <rPh sb="17" eb="19">
      <t>ダイスウ</t>
    </rPh>
    <phoneticPr fontId="1"/>
  </si>
  <si>
    <t>自家用</t>
    <rPh sb="0" eb="3">
      <t>ジカヨウ</t>
    </rPh>
    <phoneticPr fontId="1"/>
  </si>
  <si>
    <t>一般乗合用以外</t>
    <rPh sb="0" eb="2">
      <t>イッパン</t>
    </rPh>
    <rPh sb="2" eb="4">
      <t>ノリアイ</t>
    </rPh>
    <rPh sb="4" eb="5">
      <t>ヨウ</t>
    </rPh>
    <rPh sb="5" eb="7">
      <t>イガイ</t>
    </rPh>
    <phoneticPr fontId="1"/>
  </si>
  <si>
    <t>一般乗合用</t>
    <rPh sb="0" eb="2">
      <t>イッパン</t>
    </rPh>
    <rPh sb="2" eb="4">
      <t>ノリアイ</t>
    </rPh>
    <rPh sb="4" eb="5">
      <t>ヨウ</t>
    </rPh>
    <phoneticPr fontId="1"/>
  </si>
  <si>
    <t>営業用</t>
    <rPh sb="0" eb="3">
      <t>エイギョウヨウ</t>
    </rPh>
    <phoneticPr fontId="1"/>
  </si>
  <si>
    <t>50万円以
下の台数</t>
    <rPh sb="8" eb="10">
      <t>ダイスウ</t>
    </rPh>
    <phoneticPr fontId="1"/>
  </si>
  <si>
    <t>300万円を超えるもの</t>
  </si>
  <si>
    <t>②のうち身体
障害者等に係
る減免台数　</t>
    <rPh sb="4" eb="6">
      <t>シンタイ</t>
    </rPh>
    <rPh sb="7" eb="10">
      <t>ショウガイシャ</t>
    </rPh>
    <rPh sb="10" eb="11">
      <t>トウ</t>
    </rPh>
    <rPh sb="12" eb="13">
      <t>カカ</t>
    </rPh>
    <rPh sb="15" eb="16">
      <t>ゲン</t>
    </rPh>
    <rPh sb="16" eb="17">
      <t>メン</t>
    </rPh>
    <rPh sb="17" eb="19">
      <t>ダイスウ</t>
    </rPh>
    <phoneticPr fontId="1"/>
  </si>
  <si>
    <t xml:space="preserve"> 特 種 用 途 車</t>
  </si>
  <si>
    <t>計</t>
    <rPh sb="0" eb="1">
      <t>ケイ</t>
    </rPh>
    <phoneticPr fontId="1"/>
  </si>
  <si>
    <t>けん引車・被けん引車・貨客兼用車を除いたもの</t>
    <rPh sb="2" eb="4">
      <t>インシャ</t>
    </rPh>
    <rPh sb="5" eb="6">
      <t>ヒ</t>
    </rPh>
    <rPh sb="8" eb="9">
      <t>イン</t>
    </rPh>
    <rPh sb="9" eb="10">
      <t>シャ</t>
    </rPh>
    <rPh sb="11" eb="12">
      <t>カ</t>
    </rPh>
    <rPh sb="12" eb="13">
      <t>キャク</t>
    </rPh>
    <rPh sb="13" eb="14">
      <t>ケン</t>
    </rPh>
    <rPh sb="14" eb="15">
      <t>ヨウ</t>
    </rPh>
    <rPh sb="15" eb="16">
      <t>シャ</t>
    </rPh>
    <rPh sb="17" eb="18">
      <t>ノゾ</t>
    </rPh>
    <phoneticPr fontId="1"/>
  </si>
  <si>
    <t>税　　　　額</t>
    <rPh sb="0" eb="1">
      <t>ゼイ</t>
    </rPh>
    <rPh sb="5" eb="6">
      <t>ガク</t>
    </rPh>
    <phoneticPr fontId="1"/>
  </si>
  <si>
    <t>乗用車</t>
    <rPh sb="0" eb="3">
      <t>ジョウヨウシャ</t>
    </rPh>
    <phoneticPr fontId="1"/>
  </si>
  <si>
    <t>トラック</t>
  </si>
  <si>
    <t>バス</t>
  </si>
  <si>
    <t xml:space="preserve">  (ア)　新車</t>
    <rPh sb="6" eb="8">
      <t>シンシャ</t>
    </rPh>
    <phoneticPr fontId="1"/>
  </si>
  <si>
    <t xml:space="preserve">  (イ)　中古車</t>
    <rPh sb="6" eb="9">
      <t>チュウコシャ</t>
    </rPh>
    <phoneticPr fontId="1"/>
  </si>
  <si>
    <t>非課税、減免
及び免税点以
下台数　　②</t>
    <rPh sb="0" eb="3">
      <t>ヒカゼイ</t>
    </rPh>
    <rPh sb="4" eb="6">
      <t>ゲンメン</t>
    </rPh>
    <rPh sb="7" eb="8">
      <t>オヨ</t>
    </rPh>
    <rPh sb="9" eb="11">
      <t>メンゼイ</t>
    </rPh>
    <rPh sb="11" eb="12">
      <t>テン</t>
    </rPh>
    <rPh sb="12" eb="13">
      <t>イ</t>
    </rPh>
    <rPh sb="14" eb="15">
      <t>シタ</t>
    </rPh>
    <rPh sb="15" eb="17">
      <t>ダイスウ</t>
    </rPh>
    <phoneticPr fontId="1"/>
  </si>
  <si>
    <t>課税台数
①－②</t>
    <rPh sb="0" eb="2">
      <t>カゼイ</t>
    </rPh>
    <rPh sb="2" eb="4">
      <t>ダイスウ</t>
    </rPh>
    <phoneticPr fontId="1"/>
  </si>
  <si>
    <t>150万円を超えるもの</t>
  </si>
  <si>
    <t>取　得　価　額
③</t>
    <rPh sb="0" eb="1">
      <t>トリ</t>
    </rPh>
    <rPh sb="2" eb="3">
      <t>トク</t>
    </rPh>
    <rPh sb="4" eb="5">
      <t>アタイ</t>
    </rPh>
    <rPh sb="6" eb="7">
      <t>ガク</t>
    </rPh>
    <phoneticPr fontId="1"/>
  </si>
  <si>
    <t>番号</t>
    <rPh sb="0" eb="2">
      <t>バンゴウ</t>
    </rPh>
    <phoneticPr fontId="1"/>
  </si>
  <si>
    <t>計　　④
①+②+③</t>
    <rPh sb="0" eb="1">
      <t>ケイ</t>
    </rPh>
    <phoneticPr fontId="1"/>
  </si>
  <si>
    <t xml:space="preserve"> 50万円を超え</t>
  </si>
  <si>
    <t>非課税、課税
免除、減免、
及び免税点以
下台数　　⑤</t>
    <rPh sb="0" eb="3">
      <t>ヒカゼイ</t>
    </rPh>
    <rPh sb="4" eb="6">
      <t>カゼイ</t>
    </rPh>
    <rPh sb="7" eb="9">
      <t>メンジョ</t>
    </rPh>
    <rPh sb="10" eb="12">
      <t>ゲンメン</t>
    </rPh>
    <rPh sb="14" eb="15">
      <t>オヨ</t>
    </rPh>
    <rPh sb="16" eb="18">
      <t>メンゼイ</t>
    </rPh>
    <rPh sb="18" eb="19">
      <t>テン</t>
    </rPh>
    <rPh sb="19" eb="20">
      <t>イ</t>
    </rPh>
    <rPh sb="21" eb="22">
      <t>シタ</t>
    </rPh>
    <rPh sb="22" eb="24">
      <t>ダイスウ</t>
    </rPh>
    <phoneticPr fontId="1"/>
  </si>
  <si>
    <t>取 得 価 額
⑥</t>
    <rPh sb="0" eb="1">
      <t>トリ</t>
    </rPh>
    <rPh sb="2" eb="3">
      <t>トク</t>
    </rPh>
    <rPh sb="4" eb="5">
      <t>アタイ</t>
    </rPh>
    <rPh sb="6" eb="7">
      <t>ガク</t>
    </rPh>
    <phoneticPr fontId="1"/>
  </si>
  <si>
    <t>　注　この調は、当該年度の実績により作成した。　</t>
  </si>
  <si>
    <t>　注　1　この調は、当該年度の実績により作成した。</t>
  </si>
  <si>
    <t xml:space="preserve"> 三輪の小型自動車</t>
    <rPh sb="1" eb="3">
      <t>サンリン</t>
    </rPh>
    <rPh sb="4" eb="6">
      <t>コガタ</t>
    </rPh>
    <rPh sb="6" eb="9">
      <t>ジドウシャ</t>
    </rPh>
    <phoneticPr fontId="1"/>
  </si>
  <si>
    <t xml:space="preserve"> イ　取得価額段階別</t>
    <rPh sb="3" eb="5">
      <t>シュトク</t>
    </rPh>
    <rPh sb="5" eb="7">
      <t>カガク</t>
    </rPh>
    <rPh sb="7" eb="10">
      <t>ダンカイベツ</t>
    </rPh>
    <phoneticPr fontId="1"/>
  </si>
  <si>
    <t>100万円以下のもの</t>
    <rPh sb="3" eb="5">
      <t>マンエン</t>
    </rPh>
    <phoneticPr fontId="1"/>
  </si>
  <si>
    <t>200万円</t>
    <rPh sb="3" eb="5">
      <t>マンエン</t>
    </rPh>
    <phoneticPr fontId="1"/>
  </si>
  <si>
    <t>250万円以下のもの</t>
    <rPh sb="3" eb="5">
      <t>マンエン</t>
    </rPh>
    <phoneticPr fontId="1"/>
  </si>
  <si>
    <t>課税標準額
③－(④＋⑤)</t>
    <rPh sb="0" eb="2">
      <t>カゼイ</t>
    </rPh>
    <rPh sb="2" eb="5">
      <t>ヒョウジュンガク</t>
    </rPh>
    <phoneticPr fontId="1"/>
  </si>
  <si>
    <t>100万円を超え</t>
  </si>
  <si>
    <t>150万円以下のもの</t>
    <rPh sb="3" eb="5">
      <t>マンエン</t>
    </rPh>
    <phoneticPr fontId="1"/>
  </si>
  <si>
    <t>250万円を超え</t>
  </si>
  <si>
    <t>130万円以下のもの</t>
    <rPh sb="3" eb="5">
      <t>マンエン</t>
    </rPh>
    <phoneticPr fontId="1"/>
  </si>
  <si>
    <t>110万円</t>
    <rPh sb="3" eb="5">
      <t>マンエン</t>
    </rPh>
    <phoneticPr fontId="1"/>
  </si>
  <si>
    <t>を超え</t>
  </si>
  <si>
    <t>以下のもの　　　　　　</t>
  </si>
  <si>
    <t>90万円</t>
  </si>
  <si>
    <t xml:space="preserve"> 70万円を超え</t>
  </si>
  <si>
    <t xml:space="preserve"> 90万円以下のもの</t>
    <rPh sb="3" eb="5">
      <t>マンエン</t>
    </rPh>
    <phoneticPr fontId="1"/>
  </si>
  <si>
    <t>　注　この調は、当該年度の申告実績により作成した。　</t>
    <rPh sb="13" eb="15">
      <t>シンコク</t>
    </rPh>
    <phoneticPr fontId="1"/>
  </si>
  <si>
    <t xml:space="preserve"> 70万円以下のもの</t>
    <rPh sb="3" eb="5">
      <t>マンエン</t>
    </rPh>
    <phoneticPr fontId="1"/>
  </si>
  <si>
    <t>円</t>
    <rPh sb="0" eb="1">
      <t>エン</t>
    </rPh>
    <phoneticPr fontId="1"/>
  </si>
  <si>
    <t xml:space="preserve">  (ウ)　新車・中古車　計</t>
    <rPh sb="6" eb="8">
      <t>シンシャ</t>
    </rPh>
    <rPh sb="9" eb="12">
      <t>チュウコシャ</t>
    </rPh>
    <rPh sb="13" eb="14">
      <t>ケイ</t>
    </rPh>
    <phoneticPr fontId="1"/>
  </si>
  <si>
    <t>け ん 引 車</t>
    <rPh sb="4" eb="5">
      <t>イン</t>
    </rPh>
    <rPh sb="6" eb="7">
      <t>クルマ</t>
    </rPh>
    <phoneticPr fontId="1"/>
  </si>
  <si>
    <t>貨 客 兼 用 車</t>
    <rPh sb="0" eb="1">
      <t>カ</t>
    </rPh>
    <rPh sb="2" eb="3">
      <t>キャク</t>
    </rPh>
    <rPh sb="4" eb="5">
      <t>ケン</t>
    </rPh>
    <rPh sb="6" eb="7">
      <t>ヨウ</t>
    </rPh>
    <rPh sb="8" eb="9">
      <t>シャ</t>
    </rPh>
    <phoneticPr fontId="1"/>
  </si>
  <si>
    <t>課税台数</t>
    <rPh sb="0" eb="2">
      <t>カゼイ</t>
    </rPh>
    <phoneticPr fontId="1"/>
  </si>
  <si>
    <t>バリアフリー特例
に係る控除額
④</t>
    <rPh sb="6" eb="8">
      <t>トクレイ</t>
    </rPh>
    <rPh sb="10" eb="11">
      <t>カカ</t>
    </rPh>
    <rPh sb="12" eb="15">
      <t>コウジョガク</t>
    </rPh>
    <phoneticPr fontId="1"/>
  </si>
  <si>
    <t>ＡＳＶ特例
に係る控除額
⑤</t>
    <rPh sb="3" eb="5">
      <t>トクレイ</t>
    </rPh>
    <rPh sb="7" eb="8">
      <t>カカ</t>
    </rPh>
    <rPh sb="9" eb="12">
      <t>コウジョガク</t>
    </rPh>
    <phoneticPr fontId="1"/>
  </si>
  <si>
    <t>税　　　額
⑥</t>
    <rPh sb="0" eb="1">
      <t>ゼイ</t>
    </rPh>
    <rPh sb="4" eb="5">
      <t>ガク</t>
    </rPh>
    <phoneticPr fontId="1"/>
  </si>
  <si>
    <t>課税台数
④－⑤</t>
    <rPh sb="0" eb="2">
      <t>カゼイ</t>
    </rPh>
    <rPh sb="2" eb="4">
      <t>ダイスウ</t>
    </rPh>
    <phoneticPr fontId="1"/>
  </si>
  <si>
    <t>移転登録台数
　②</t>
    <rPh sb="0" eb="2">
      <t>イテン</t>
    </rPh>
    <rPh sb="2" eb="4">
      <t>トウロク</t>
    </rPh>
    <rPh sb="4" eb="6">
      <t>ダイスウ</t>
    </rPh>
    <phoneticPr fontId="1"/>
  </si>
  <si>
    <t>けん引車・被けん引車・貨客
兼用車を除いたもの</t>
    <rPh sb="2" eb="4">
      <t>インシャ</t>
    </rPh>
    <rPh sb="5" eb="6">
      <t>ヒ</t>
    </rPh>
    <rPh sb="8" eb="9">
      <t>イン</t>
    </rPh>
    <rPh sb="9" eb="10">
      <t>シャ</t>
    </rPh>
    <rPh sb="11" eb="12">
      <t>カ</t>
    </rPh>
    <rPh sb="12" eb="13">
      <t>キャク</t>
    </rPh>
    <rPh sb="14" eb="15">
      <t>ケン</t>
    </rPh>
    <rPh sb="15" eb="16">
      <t>ヨウ</t>
    </rPh>
    <rPh sb="16" eb="17">
      <t>シャ</t>
    </rPh>
    <rPh sb="18" eb="19">
      <t>ノゾ</t>
    </rPh>
    <phoneticPr fontId="1"/>
  </si>
  <si>
    <t>課税標準額　　　　　　⑥</t>
    <rPh sb="0" eb="2">
      <t>カゼイ</t>
    </rPh>
    <rPh sb="2" eb="5">
      <t>ヒョウジュンガク</t>
    </rPh>
    <phoneticPr fontId="1"/>
  </si>
  <si>
    <t>税　　額
⑦</t>
    <rPh sb="0" eb="1">
      <t>ゼイ</t>
    </rPh>
    <rPh sb="3" eb="4">
      <t>ガク</t>
    </rPh>
    <phoneticPr fontId="1"/>
  </si>
  <si>
    <t>　　　2　「取得価額」は、バリアフリー特例及びASV特例に係る控除前の取得価額である。</t>
    <rPh sb="19" eb="21">
      <t>トクレイ</t>
    </rPh>
    <rPh sb="21" eb="22">
      <t>オヨ</t>
    </rPh>
    <rPh sb="26" eb="28">
      <t>トクレイ</t>
    </rPh>
    <phoneticPr fontId="1"/>
  </si>
  <si>
    <t>自動車検査証の
記入に係るもの　③</t>
    <rPh sb="0" eb="3">
      <t>ジドウシャ</t>
    </rPh>
    <rPh sb="3" eb="5">
      <t>ケンサ</t>
    </rPh>
    <rPh sb="5" eb="6">
      <t>ショウ</t>
    </rPh>
    <rPh sb="8" eb="9">
      <t>キ</t>
    </rPh>
    <rPh sb="9" eb="10">
      <t>イリ</t>
    </rPh>
    <rPh sb="11" eb="12">
      <t>カカ</t>
    </rPh>
    <phoneticPr fontId="1"/>
  </si>
  <si>
    <t>新規登録、
新規検査台数
　①</t>
    <rPh sb="0" eb="2">
      <t>シンキ</t>
    </rPh>
    <rPh sb="2" eb="4">
      <t>トウロク</t>
    </rPh>
    <rPh sb="6" eb="7">
      <t>シン</t>
    </rPh>
    <rPh sb="8" eb="10">
      <t>ケンサ</t>
    </rPh>
    <phoneticPr fontId="1"/>
  </si>
  <si>
    <t>新規登録、
新規検査台数
①</t>
    <rPh sb="0" eb="2">
      <t>シンキ</t>
    </rPh>
    <rPh sb="2" eb="4">
      <t>トウロク</t>
    </rPh>
    <rPh sb="6" eb="7">
      <t>シン</t>
    </rPh>
    <rPh sb="8" eb="10">
      <t>ケンサ</t>
    </rPh>
    <phoneticPr fontId="1"/>
  </si>
  <si>
    <t>小　　型　　車</t>
    <phoneticPr fontId="1"/>
  </si>
  <si>
    <t>被 け ん 引 車</t>
    <phoneticPr fontId="1"/>
  </si>
  <si>
    <t>　　    合　　　　　　　計</t>
    <rPh sb="6" eb="7">
      <t>ゴウ</t>
    </rPh>
    <phoneticPr fontId="1"/>
  </si>
  <si>
    <t>　　   合　　　　　　計</t>
    <phoneticPr fontId="1"/>
  </si>
  <si>
    <t>新規登録､新規検査､移転登録又は自動車検査証の記入に係る台数　　①  　</t>
    <rPh sb="0" eb="2">
      <t>シンキ</t>
    </rPh>
    <rPh sb="2" eb="4">
      <t>トウロク</t>
    </rPh>
    <rPh sb="5" eb="6">
      <t>シン</t>
    </rPh>
    <rPh sb="6" eb="7">
      <t>キ</t>
    </rPh>
    <rPh sb="7" eb="9">
      <t>ケンサ</t>
    </rPh>
    <rPh sb="10" eb="12">
      <t>イテン</t>
    </rPh>
    <rPh sb="12" eb="14">
      <t>トウロク</t>
    </rPh>
    <rPh sb="14" eb="15">
      <t>マタ</t>
    </rPh>
    <rPh sb="16" eb="19">
      <t>ジドウシャ</t>
    </rPh>
    <rPh sb="19" eb="21">
      <t>ケンサ</t>
    </rPh>
    <rPh sb="21" eb="22">
      <t>ショウ</t>
    </rPh>
    <rPh sb="23" eb="25">
      <t>キニュウ</t>
    </rPh>
    <rPh sb="26" eb="27">
      <t>カカ</t>
    </rPh>
    <rPh sb="28" eb="30">
      <t>ダイスウ</t>
    </rPh>
    <phoneticPr fontId="1"/>
  </si>
  <si>
    <t>14 　自動車税環境性能割</t>
    <rPh sb="4" eb="5">
      <t>ジ</t>
    </rPh>
    <rPh sb="5" eb="6">
      <t>ドウ</t>
    </rPh>
    <rPh sb="6" eb="7">
      <t>クルマ</t>
    </rPh>
    <rPh sb="7" eb="8">
      <t>ゼイ</t>
    </rPh>
    <rPh sb="8" eb="10">
      <t>カンキョウ</t>
    </rPh>
    <rPh sb="10" eb="12">
      <t>セイノウ</t>
    </rPh>
    <rPh sb="12" eb="13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</si>
</sst>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&quot;△&quot;\ #,##0_ ;&quot;-&quot;_ 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明朝"/>
      <family val="1"/>
    </font>
    <font>
      <sz val="9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8"/>
      <name val="ＭＳ 明朝"/>
      <family val="1"/>
    </font>
    <font>
      <sz val="8"/>
      <name val="ＭＳ Ｐ明朝"/>
      <family val="1"/>
    </font>
    <font>
      <sz val="7"/>
      <name val="ＭＳ 明朝"/>
      <family val="1"/>
    </font>
    <font>
      <sz val="9"/>
      <name val="ＭＳ ゴシック"/>
      <family val="3"/>
    </font>
    <font>
      <sz val="10"/>
      <name val="ＭＳ Ｐゴシック"/>
      <family val="3"/>
    </font>
    <font>
      <sz val="10"/>
      <name val="ＭＳ Ｐ明朝"/>
      <family val="1"/>
    </font>
    <font>
      <sz val="9"/>
      <name val="ＭＳ Ｐ明朝"/>
      <family val="1"/>
    </font>
    <font>
      <sz val="11"/>
      <name val="ＭＳ Ｐゴシック"/>
      <family val="3"/>
    </font>
    <font>
      <sz val="9"/>
      <name val="ＭＳ ゴシック"/>
      <family val="3"/>
      <charset val="128"/>
    </font>
    <font>
      <sz val="9"/>
      <color rgb="FFFF0000"/>
      <name val="ＭＳ Ｐ明朝"/>
      <family val="1"/>
    </font>
    <font>
      <sz val="10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Protection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textRotation="255" wrapText="1"/>
    </xf>
    <xf numFmtId="0" fontId="11" fillId="0" borderId="11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textRotation="255" wrapText="1"/>
    </xf>
    <xf numFmtId="0" fontId="6" fillId="0" borderId="11" xfId="0" applyNumberFormat="1" applyFont="1" applyBorder="1" applyAlignment="1">
      <alignment horizontal="center" vertical="center" textRotation="255" wrapText="1"/>
    </xf>
    <xf numFmtId="0" fontId="12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14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0" xfId="0">
      <alignment vertical="center"/>
    </xf>
    <xf numFmtId="0" fontId="12" fillId="0" borderId="6" xfId="0" applyFont="1" applyBorder="1" applyAlignment="1">
      <alignment horizontal="right" vertical="center"/>
    </xf>
    <xf numFmtId="0" fontId="2" fillId="0" borderId="10" xfId="0" applyNumberFormat="1" applyFont="1" applyBorder="1" applyAlignment="1">
      <alignment horizontal="right" vertical="center" textRotation="255" wrapText="1"/>
    </xf>
    <xf numFmtId="0" fontId="0" fillId="0" borderId="11" xfId="0" applyBorder="1" applyAlignment="1">
      <alignment horizontal="right" vertical="center"/>
    </xf>
    <xf numFmtId="0" fontId="2" fillId="0" borderId="0" xfId="0" applyFont="1" applyAlignment="1">
      <alignment vertical="center" textRotation="255"/>
    </xf>
    <xf numFmtId="176" fontId="1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textRotation="255"/>
    </xf>
    <xf numFmtId="0" fontId="12" fillId="0" borderId="10" xfId="0" applyNumberFormat="1" applyFont="1" applyBorder="1" applyAlignment="1">
      <alignment horizontal="center" vertical="center" textRotation="255" wrapText="1"/>
    </xf>
    <xf numFmtId="176" fontId="11" fillId="0" borderId="0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center" vertical="center"/>
    </xf>
    <xf numFmtId="176" fontId="12" fillId="0" borderId="10" xfId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3" fillId="0" borderId="1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centerContinuous" vertical="center"/>
    </xf>
    <xf numFmtId="0" fontId="3" fillId="0" borderId="1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12" xfId="0" applyNumberFormat="1" applyFont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right" vertical="center" wrapText="1"/>
    </xf>
    <xf numFmtId="176" fontId="2" fillId="0" borderId="14" xfId="1" applyNumberFormat="1" applyFont="1" applyFill="1" applyBorder="1" applyAlignment="1">
      <alignment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2" fillId="0" borderId="15" xfId="1" applyNumberFormat="1" applyFont="1" applyFill="1" applyBorder="1" applyAlignment="1">
      <alignment vertical="center" wrapText="1"/>
    </xf>
    <xf numFmtId="176" fontId="15" fillId="0" borderId="3" xfId="0" applyNumberFormat="1" applyFont="1" applyBorder="1" applyAlignment="1">
      <alignment vertical="center"/>
    </xf>
    <xf numFmtId="176" fontId="15" fillId="0" borderId="9" xfId="0" applyNumberFormat="1" applyFont="1" applyBorder="1" applyAlignment="1">
      <alignment vertical="center"/>
    </xf>
    <xf numFmtId="176" fontId="16" fillId="0" borderId="3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vertical="center"/>
    </xf>
    <xf numFmtId="176" fontId="15" fillId="0" borderId="11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176" fontId="12" fillId="0" borderId="9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9" xfId="0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 textRotation="255" wrapText="1"/>
    </xf>
    <xf numFmtId="0" fontId="2" fillId="0" borderId="14" xfId="0" applyFont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9" fillId="0" borderId="9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textRotation="255"/>
    </xf>
    <xf numFmtId="0" fontId="2" fillId="0" borderId="9" xfId="0" applyFont="1" applyBorder="1">
      <alignment vertical="center"/>
    </xf>
    <xf numFmtId="176" fontId="7" fillId="0" borderId="3" xfId="0" applyNumberFormat="1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centerContinuous" vertical="center"/>
    </xf>
    <xf numFmtId="0" fontId="9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9" fillId="0" borderId="9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textRotation="255"/>
    </xf>
    <xf numFmtId="0" fontId="9" fillId="0" borderId="7" xfId="0" applyFont="1" applyBorder="1" applyAlignment="1">
      <alignment vertical="center"/>
    </xf>
    <xf numFmtId="176" fontId="15" fillId="0" borderId="3" xfId="0" applyNumberFormat="1" applyFont="1" applyBorder="1" applyAlignment="1">
      <alignment vertical="center"/>
    </xf>
    <xf numFmtId="176" fontId="15" fillId="0" borderId="9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vertical="center"/>
    </xf>
    <xf numFmtId="176" fontId="12" fillId="0" borderId="9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176" fontId="12" fillId="0" borderId="3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176" fontId="10" fillId="0" borderId="11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176" fontId="15" fillId="0" borderId="6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Border="1" applyAlignment="1">
      <alignment vertical="center" wrapText="1" shrinkToFit="1"/>
    </xf>
    <xf numFmtId="0" fontId="8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6" fontId="2" fillId="0" borderId="10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textRotation="255" wrapText="1"/>
    </xf>
    <xf numFmtId="0" fontId="2" fillId="0" borderId="11" xfId="0" applyNumberFormat="1" applyFont="1" applyBorder="1" applyAlignment="1">
      <alignment horizontal="center" vertical="center" textRotation="255" wrapText="1"/>
    </xf>
    <xf numFmtId="0" fontId="2" fillId="0" borderId="12" xfId="0" applyNumberFormat="1" applyFont="1" applyBorder="1" applyAlignment="1">
      <alignment horizontal="center" vertical="center" textRotation="255" wrapText="1"/>
    </xf>
    <xf numFmtId="0" fontId="8" fillId="0" borderId="0" xfId="0" applyFont="1" applyBorder="1" applyAlignment="1">
      <alignment vertical="center" shrinkToFit="1"/>
    </xf>
    <xf numFmtId="176" fontId="2" fillId="0" borderId="12" xfId="1" applyNumberFormat="1" applyFont="1" applyFill="1" applyBorder="1" applyAlignment="1">
      <alignment horizontal="left" vertical="center" wrapText="1" indent="1"/>
    </xf>
    <xf numFmtId="176" fontId="2" fillId="0" borderId="12" xfId="1" applyNumberFormat="1" applyFont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left" vertical="center" wrapText="1" indent="1"/>
    </xf>
    <xf numFmtId="176" fontId="2" fillId="0" borderId="1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0</xdr:rowOff>
    </xdr:from>
    <xdr:to>
      <xdr:col>1</xdr:col>
      <xdr:colOff>38100</xdr:colOff>
      <xdr:row>8</xdr:row>
      <xdr:rowOff>0</xdr:rowOff>
    </xdr:to>
    <xdr:sp macro="" textlink="">
      <xdr:nvSpPr>
        <xdr:cNvPr id="6503" name="図形 24">
          <a:extLst>
            <a:ext uri="{FF2B5EF4-FFF2-40B4-BE49-F238E27FC236}">
              <a16:creationId xmlns:a16="http://schemas.microsoft.com/office/drawing/2014/main" id="{00000000-0008-0000-0000-000067190000}"/>
            </a:ext>
          </a:extLst>
        </xdr:cNvPr>
        <xdr:cNvSpPr/>
      </xdr:nvSpPr>
      <xdr:spPr>
        <a:xfrm>
          <a:off x="552450" y="137160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9</xdr:row>
      <xdr:rowOff>0</xdr:rowOff>
    </xdr:from>
    <xdr:to>
      <xdr:col>1</xdr:col>
      <xdr:colOff>38100</xdr:colOff>
      <xdr:row>14</xdr:row>
      <xdr:rowOff>0</xdr:rowOff>
    </xdr:to>
    <xdr:sp macro="" textlink="">
      <xdr:nvSpPr>
        <xdr:cNvPr id="6504" name="図形 24">
          <a:extLst>
            <a:ext uri="{FF2B5EF4-FFF2-40B4-BE49-F238E27FC236}">
              <a16:creationId xmlns:a16="http://schemas.microsoft.com/office/drawing/2014/main" id="{00000000-0008-0000-0000-000068190000}"/>
            </a:ext>
          </a:extLst>
        </xdr:cNvPr>
        <xdr:cNvSpPr/>
      </xdr:nvSpPr>
      <xdr:spPr>
        <a:xfrm>
          <a:off x="552450" y="1981200"/>
          <a:ext cx="76200" cy="964565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438150</xdr:colOff>
      <xdr:row>15</xdr:row>
      <xdr:rowOff>0</xdr:rowOff>
    </xdr:from>
    <xdr:to>
      <xdr:col>2</xdr:col>
      <xdr:colOff>38735</xdr:colOff>
      <xdr:row>17</xdr:row>
      <xdr:rowOff>0</xdr:rowOff>
    </xdr:to>
    <xdr:sp macro="" textlink="">
      <xdr:nvSpPr>
        <xdr:cNvPr id="6505" name="図形 24">
          <a:extLst>
            <a:ext uri="{FF2B5EF4-FFF2-40B4-BE49-F238E27FC236}">
              <a16:creationId xmlns:a16="http://schemas.microsoft.com/office/drawing/2014/main" id="{00000000-0008-0000-0000-000069190000}"/>
            </a:ext>
          </a:extLst>
        </xdr:cNvPr>
        <xdr:cNvSpPr/>
      </xdr:nvSpPr>
      <xdr:spPr>
        <a:xfrm>
          <a:off x="1028700" y="3041015"/>
          <a:ext cx="76835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15</xdr:row>
      <xdr:rowOff>0</xdr:rowOff>
    </xdr:from>
    <xdr:to>
      <xdr:col>1</xdr:col>
      <xdr:colOff>38100</xdr:colOff>
      <xdr:row>19</xdr:row>
      <xdr:rowOff>0</xdr:rowOff>
    </xdr:to>
    <xdr:sp macro="" textlink="">
      <xdr:nvSpPr>
        <xdr:cNvPr id="6506" name="図形 24">
          <a:extLst>
            <a:ext uri="{FF2B5EF4-FFF2-40B4-BE49-F238E27FC236}">
              <a16:creationId xmlns:a16="http://schemas.microsoft.com/office/drawing/2014/main" id="{00000000-0008-0000-0000-00006A190000}"/>
            </a:ext>
          </a:extLst>
        </xdr:cNvPr>
        <xdr:cNvSpPr/>
      </xdr:nvSpPr>
      <xdr:spPr>
        <a:xfrm>
          <a:off x="552450" y="304101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27</xdr:row>
      <xdr:rowOff>0</xdr:rowOff>
    </xdr:from>
    <xdr:to>
      <xdr:col>1</xdr:col>
      <xdr:colOff>38100</xdr:colOff>
      <xdr:row>30</xdr:row>
      <xdr:rowOff>0</xdr:rowOff>
    </xdr:to>
    <xdr:sp macro="" textlink="">
      <xdr:nvSpPr>
        <xdr:cNvPr id="6509" name="図形 24">
          <a:extLst>
            <a:ext uri="{FF2B5EF4-FFF2-40B4-BE49-F238E27FC236}">
              <a16:creationId xmlns:a16="http://schemas.microsoft.com/office/drawing/2014/main" id="{00000000-0008-0000-0000-00006D190000}"/>
            </a:ext>
          </a:extLst>
        </xdr:cNvPr>
        <xdr:cNvSpPr/>
      </xdr:nvSpPr>
      <xdr:spPr>
        <a:xfrm>
          <a:off x="552450" y="655574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31</xdr:row>
      <xdr:rowOff>0</xdr:rowOff>
    </xdr:from>
    <xdr:to>
      <xdr:col>1</xdr:col>
      <xdr:colOff>38100</xdr:colOff>
      <xdr:row>36</xdr:row>
      <xdr:rowOff>0</xdr:rowOff>
    </xdr:to>
    <xdr:sp macro="" textlink="">
      <xdr:nvSpPr>
        <xdr:cNvPr id="6510" name="図形 24">
          <a:extLst>
            <a:ext uri="{FF2B5EF4-FFF2-40B4-BE49-F238E27FC236}">
              <a16:creationId xmlns:a16="http://schemas.microsoft.com/office/drawing/2014/main" id="{00000000-0008-0000-0000-00006E190000}"/>
            </a:ext>
          </a:extLst>
        </xdr:cNvPr>
        <xdr:cNvSpPr/>
      </xdr:nvSpPr>
      <xdr:spPr>
        <a:xfrm>
          <a:off x="552450" y="7165340"/>
          <a:ext cx="76200" cy="964565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37</xdr:row>
      <xdr:rowOff>0</xdr:rowOff>
    </xdr:from>
    <xdr:to>
      <xdr:col>1</xdr:col>
      <xdr:colOff>38100</xdr:colOff>
      <xdr:row>41</xdr:row>
      <xdr:rowOff>0</xdr:rowOff>
    </xdr:to>
    <xdr:sp macro="" textlink="">
      <xdr:nvSpPr>
        <xdr:cNvPr id="6512" name="図形 24">
          <a:extLst>
            <a:ext uri="{FF2B5EF4-FFF2-40B4-BE49-F238E27FC236}">
              <a16:creationId xmlns:a16="http://schemas.microsoft.com/office/drawing/2014/main" id="{00000000-0008-0000-0000-000070190000}"/>
            </a:ext>
          </a:extLst>
        </xdr:cNvPr>
        <xdr:cNvSpPr/>
      </xdr:nvSpPr>
      <xdr:spPr>
        <a:xfrm>
          <a:off x="552450" y="822515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37</xdr:row>
      <xdr:rowOff>0</xdr:rowOff>
    </xdr:from>
    <xdr:to>
      <xdr:col>1</xdr:col>
      <xdr:colOff>38100</xdr:colOff>
      <xdr:row>41</xdr:row>
      <xdr:rowOff>0</xdr:rowOff>
    </xdr:to>
    <xdr:sp macro="" textlink="">
      <xdr:nvSpPr>
        <xdr:cNvPr id="6515" name="図形 24">
          <a:extLst>
            <a:ext uri="{FF2B5EF4-FFF2-40B4-BE49-F238E27FC236}">
              <a16:creationId xmlns:a16="http://schemas.microsoft.com/office/drawing/2014/main" id="{00000000-0008-0000-0000-000073190000}"/>
            </a:ext>
          </a:extLst>
        </xdr:cNvPr>
        <xdr:cNvSpPr/>
      </xdr:nvSpPr>
      <xdr:spPr>
        <a:xfrm>
          <a:off x="552450" y="822515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438150</xdr:colOff>
      <xdr:row>37</xdr:row>
      <xdr:rowOff>0</xdr:rowOff>
    </xdr:from>
    <xdr:to>
      <xdr:col>2</xdr:col>
      <xdr:colOff>38735</xdr:colOff>
      <xdr:row>39</xdr:row>
      <xdr:rowOff>0</xdr:rowOff>
    </xdr:to>
    <xdr:sp macro="" textlink="">
      <xdr:nvSpPr>
        <xdr:cNvPr id="15" name="図形 24">
          <a:extLst>
            <a:ext uri="{FF2B5EF4-FFF2-40B4-BE49-F238E27FC236}">
              <a16:creationId xmlns:a16="http://schemas.microsoft.com/office/drawing/2014/main" id="{01C9144F-7858-4985-9F8F-F20AAD82737F}"/>
            </a:ext>
          </a:extLst>
        </xdr:cNvPr>
        <xdr:cNvSpPr/>
      </xdr:nvSpPr>
      <xdr:spPr>
        <a:xfrm>
          <a:off x="733425" y="3038475"/>
          <a:ext cx="76835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3</xdr:row>
      <xdr:rowOff>0</xdr:rowOff>
    </xdr:from>
    <xdr:to>
      <xdr:col>2</xdr:col>
      <xdr:colOff>38100</xdr:colOff>
      <xdr:row>6</xdr:row>
      <xdr:rowOff>0</xdr:rowOff>
    </xdr:to>
    <xdr:sp macro="" textlink="">
      <xdr:nvSpPr>
        <xdr:cNvPr id="8352" name="図形 24">
          <a:extLst>
            <a:ext uri="{FF2B5EF4-FFF2-40B4-BE49-F238E27FC236}">
              <a16:creationId xmlns:a16="http://schemas.microsoft.com/office/drawing/2014/main" id="{00000000-0008-0000-0100-0000A0200000}"/>
            </a:ext>
          </a:extLst>
        </xdr:cNvPr>
        <xdr:cNvSpPr/>
      </xdr:nvSpPr>
      <xdr:spPr>
        <a:xfrm>
          <a:off x="552450" y="1152525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7</xdr:row>
      <xdr:rowOff>0</xdr:rowOff>
    </xdr:from>
    <xdr:to>
      <xdr:col>2</xdr:col>
      <xdr:colOff>38100</xdr:colOff>
      <xdr:row>12</xdr:row>
      <xdr:rowOff>0</xdr:rowOff>
    </xdr:to>
    <xdr:sp macro="" textlink="">
      <xdr:nvSpPr>
        <xdr:cNvPr id="8353" name="図形 24">
          <a:extLst>
            <a:ext uri="{FF2B5EF4-FFF2-40B4-BE49-F238E27FC236}">
              <a16:creationId xmlns:a16="http://schemas.microsoft.com/office/drawing/2014/main" id="{00000000-0008-0000-0100-0000A1200000}"/>
            </a:ext>
          </a:extLst>
        </xdr:cNvPr>
        <xdr:cNvSpPr/>
      </xdr:nvSpPr>
      <xdr:spPr>
        <a:xfrm>
          <a:off x="552450" y="1762125"/>
          <a:ext cx="76200" cy="9715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13</xdr:row>
      <xdr:rowOff>0</xdr:rowOff>
    </xdr:from>
    <xdr:to>
      <xdr:col>3</xdr:col>
      <xdr:colOff>38100</xdr:colOff>
      <xdr:row>15</xdr:row>
      <xdr:rowOff>0</xdr:rowOff>
    </xdr:to>
    <xdr:sp macro="" textlink="">
      <xdr:nvSpPr>
        <xdr:cNvPr id="8354" name="図形 24">
          <a:extLst>
            <a:ext uri="{FF2B5EF4-FFF2-40B4-BE49-F238E27FC236}">
              <a16:creationId xmlns:a16="http://schemas.microsoft.com/office/drawing/2014/main" id="{00000000-0008-0000-0100-0000A2200000}"/>
            </a:ext>
          </a:extLst>
        </xdr:cNvPr>
        <xdr:cNvSpPr/>
      </xdr:nvSpPr>
      <xdr:spPr>
        <a:xfrm>
          <a:off x="1028700" y="2828925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13</xdr:row>
      <xdr:rowOff>0</xdr:rowOff>
    </xdr:from>
    <xdr:to>
      <xdr:col>2</xdr:col>
      <xdr:colOff>38100</xdr:colOff>
      <xdr:row>17</xdr:row>
      <xdr:rowOff>0</xdr:rowOff>
    </xdr:to>
    <xdr:sp macro="" textlink="">
      <xdr:nvSpPr>
        <xdr:cNvPr id="8355" name="図形 24">
          <a:extLst>
            <a:ext uri="{FF2B5EF4-FFF2-40B4-BE49-F238E27FC236}">
              <a16:creationId xmlns:a16="http://schemas.microsoft.com/office/drawing/2014/main" id="{00000000-0008-0000-0100-0000A3200000}"/>
            </a:ext>
          </a:extLst>
        </xdr:cNvPr>
        <xdr:cNvSpPr/>
      </xdr:nvSpPr>
      <xdr:spPr>
        <a:xfrm>
          <a:off x="552450" y="2828925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7</xdr:row>
      <xdr:rowOff>0</xdr:rowOff>
    </xdr:from>
    <xdr:to>
      <xdr:col>2</xdr:col>
      <xdr:colOff>38100</xdr:colOff>
      <xdr:row>10</xdr:row>
      <xdr:rowOff>0</xdr:rowOff>
    </xdr:to>
    <xdr:sp macro="" textlink="">
      <xdr:nvSpPr>
        <xdr:cNvPr id="4481" name="図形 24">
          <a:extLst>
            <a:ext uri="{FF2B5EF4-FFF2-40B4-BE49-F238E27FC236}">
              <a16:creationId xmlns:a16="http://schemas.microsoft.com/office/drawing/2014/main" id="{00000000-0008-0000-0200-000081110000}"/>
            </a:ext>
          </a:extLst>
        </xdr:cNvPr>
        <xdr:cNvSpPr/>
      </xdr:nvSpPr>
      <xdr:spPr>
        <a:xfrm>
          <a:off x="552450" y="142875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11</xdr:row>
      <xdr:rowOff>0</xdr:rowOff>
    </xdr:from>
    <xdr:to>
      <xdr:col>2</xdr:col>
      <xdr:colOff>38100</xdr:colOff>
      <xdr:row>16</xdr:row>
      <xdr:rowOff>0</xdr:rowOff>
    </xdr:to>
    <xdr:sp macro="" textlink="">
      <xdr:nvSpPr>
        <xdr:cNvPr id="4482" name="図形 24">
          <a:extLst>
            <a:ext uri="{FF2B5EF4-FFF2-40B4-BE49-F238E27FC236}">
              <a16:creationId xmlns:a16="http://schemas.microsoft.com/office/drawing/2014/main" id="{00000000-0008-0000-0200-000082110000}"/>
            </a:ext>
          </a:extLst>
        </xdr:cNvPr>
        <xdr:cNvSpPr/>
      </xdr:nvSpPr>
      <xdr:spPr>
        <a:xfrm>
          <a:off x="552450" y="2038350"/>
          <a:ext cx="76200" cy="8572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17</xdr:row>
      <xdr:rowOff>0</xdr:rowOff>
    </xdr:from>
    <xdr:to>
      <xdr:col>3</xdr:col>
      <xdr:colOff>38100</xdr:colOff>
      <xdr:row>19</xdr:row>
      <xdr:rowOff>0</xdr:rowOff>
    </xdr:to>
    <xdr:sp macro="" textlink="">
      <xdr:nvSpPr>
        <xdr:cNvPr id="4483" name="図形 24">
          <a:extLst>
            <a:ext uri="{FF2B5EF4-FFF2-40B4-BE49-F238E27FC236}">
              <a16:creationId xmlns:a16="http://schemas.microsoft.com/office/drawing/2014/main" id="{00000000-0008-0000-0200-000083110000}"/>
            </a:ext>
          </a:extLst>
        </xdr:cNvPr>
        <xdr:cNvSpPr/>
      </xdr:nvSpPr>
      <xdr:spPr>
        <a:xfrm>
          <a:off x="1028700" y="2990850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17</xdr:row>
      <xdr:rowOff>0</xdr:rowOff>
    </xdr:from>
    <xdr:to>
      <xdr:col>2</xdr:col>
      <xdr:colOff>38100</xdr:colOff>
      <xdr:row>21</xdr:row>
      <xdr:rowOff>0</xdr:rowOff>
    </xdr:to>
    <xdr:sp macro="" textlink="">
      <xdr:nvSpPr>
        <xdr:cNvPr id="4484" name="図形 24">
          <a:extLst>
            <a:ext uri="{FF2B5EF4-FFF2-40B4-BE49-F238E27FC236}">
              <a16:creationId xmlns:a16="http://schemas.microsoft.com/office/drawing/2014/main" id="{00000000-0008-0000-0200-000084110000}"/>
            </a:ext>
          </a:extLst>
        </xdr:cNvPr>
        <xdr:cNvSpPr/>
      </xdr:nvSpPr>
      <xdr:spPr>
        <a:xfrm>
          <a:off x="552450" y="2990850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31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4487" name="図形 24">
          <a:extLst>
            <a:ext uri="{FF2B5EF4-FFF2-40B4-BE49-F238E27FC236}">
              <a16:creationId xmlns:a16="http://schemas.microsoft.com/office/drawing/2014/main" id="{00000000-0008-0000-0200-000087110000}"/>
            </a:ext>
          </a:extLst>
        </xdr:cNvPr>
        <xdr:cNvSpPr/>
      </xdr:nvSpPr>
      <xdr:spPr>
        <a:xfrm>
          <a:off x="552450" y="6362700"/>
          <a:ext cx="76200" cy="5143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50493544 h 16384"/>
            <a:gd name="T4" fmla="*/ 5838313 w 16384"/>
            <a:gd name="T5" fmla="*/ 152501664 h 16384"/>
            <a:gd name="T6" fmla="*/ 5225342 w 16384"/>
            <a:gd name="T7" fmla="*/ 305963232 h 16384"/>
            <a:gd name="T8" fmla="*/ 4697597 w 16384"/>
            <a:gd name="T9" fmla="*/ 483711680 h 16384"/>
            <a:gd name="T10" fmla="*/ 4292868 w 16384"/>
            <a:gd name="T11" fmla="*/ 687697280 h 16384"/>
            <a:gd name="T12" fmla="*/ 3998519 w 16384"/>
            <a:gd name="T13" fmla="*/ 916898304 h 16384"/>
            <a:gd name="T14" fmla="*/ 3851123 w 16384"/>
            <a:gd name="T15" fmla="*/ 1196655872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35</xdr:row>
      <xdr:rowOff>0</xdr:rowOff>
    </xdr:from>
    <xdr:to>
      <xdr:col>2</xdr:col>
      <xdr:colOff>38100</xdr:colOff>
      <xdr:row>40</xdr:row>
      <xdr:rowOff>0</xdr:rowOff>
    </xdr:to>
    <xdr:sp macro="" textlink="">
      <xdr:nvSpPr>
        <xdr:cNvPr id="4488" name="図形 24">
          <a:extLst>
            <a:ext uri="{FF2B5EF4-FFF2-40B4-BE49-F238E27FC236}">
              <a16:creationId xmlns:a16="http://schemas.microsoft.com/office/drawing/2014/main" id="{00000000-0008-0000-0200-000088110000}"/>
            </a:ext>
          </a:extLst>
        </xdr:cNvPr>
        <xdr:cNvSpPr/>
      </xdr:nvSpPr>
      <xdr:spPr>
        <a:xfrm>
          <a:off x="552450" y="6972300"/>
          <a:ext cx="76200" cy="85725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389753984 h 16384"/>
            <a:gd name="T4" fmla="*/ 5838313 w 16384"/>
            <a:gd name="T5" fmla="*/ 1176710912 h 16384"/>
            <a:gd name="T6" fmla="*/ 5225342 w 16384"/>
            <a:gd name="T7" fmla="*/ 2147483520 h 16384"/>
            <a:gd name="T8" fmla="*/ 4697597 w 16384"/>
            <a:gd name="T9" fmla="*/ 2147483520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2</xdr:col>
      <xdr:colOff>438150</xdr:colOff>
      <xdr:row>41</xdr:row>
      <xdr:rowOff>0</xdr:rowOff>
    </xdr:from>
    <xdr:to>
      <xdr:col>3</xdr:col>
      <xdr:colOff>38100</xdr:colOff>
      <xdr:row>43</xdr:row>
      <xdr:rowOff>0</xdr:rowOff>
    </xdr:to>
    <xdr:sp macro="" textlink="">
      <xdr:nvSpPr>
        <xdr:cNvPr id="4489" name="図形 24">
          <a:extLst>
            <a:ext uri="{FF2B5EF4-FFF2-40B4-BE49-F238E27FC236}">
              <a16:creationId xmlns:a16="http://schemas.microsoft.com/office/drawing/2014/main" id="{00000000-0008-0000-0200-000089110000}"/>
            </a:ext>
          </a:extLst>
        </xdr:cNvPr>
        <xdr:cNvSpPr/>
      </xdr:nvSpPr>
      <xdr:spPr>
        <a:xfrm>
          <a:off x="1028700" y="7924800"/>
          <a:ext cx="76200" cy="3429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9974175 h 16384"/>
            <a:gd name="T4" fmla="*/ 5838313 w 16384"/>
            <a:gd name="T5" fmla="*/ 30124028 h 16384"/>
            <a:gd name="T6" fmla="*/ 5225342 w 16384"/>
            <a:gd name="T7" fmla="*/ 60440360 h 16384"/>
            <a:gd name="T8" fmla="*/ 4697597 w 16384"/>
            <a:gd name="T9" fmla="*/ 95550808 h 16384"/>
            <a:gd name="T10" fmla="*/ 4292868 w 16384"/>
            <a:gd name="T11" fmla="*/ 135841312 h 16384"/>
            <a:gd name="T12" fmla="*/ 3998519 w 16384"/>
            <a:gd name="T13" fmla="*/ 181118688 h 16384"/>
            <a:gd name="T14" fmla="*/ 3851123 w 16384"/>
            <a:gd name="T15" fmla="*/ 236370240 h 16384"/>
            <a:gd name="T16" fmla="*/ 3826878 w 16384"/>
            <a:gd name="T17" fmla="*/ 1307737088 h 16384"/>
            <a:gd name="T18" fmla="*/ 3752943 w 16384"/>
            <a:gd name="T19" fmla="*/ 1362988800 h 16384"/>
            <a:gd name="T20" fmla="*/ 3532529 w 16384"/>
            <a:gd name="T21" fmla="*/ 1408275200 h 16384"/>
            <a:gd name="T22" fmla="*/ 3176508 w 16384"/>
            <a:gd name="T23" fmla="*/ 1453552640 h 16384"/>
            <a:gd name="T24" fmla="*/ 2710909 w 16384"/>
            <a:gd name="T25" fmla="*/ 1493650944 h 16384"/>
            <a:gd name="T26" fmla="*/ 2146627 w 16384"/>
            <a:gd name="T27" fmla="*/ 1523966720 h 16384"/>
            <a:gd name="T28" fmla="*/ 1496346 w 16384"/>
            <a:gd name="T29" fmla="*/ 1549094528 h 16384"/>
            <a:gd name="T30" fmla="*/ 772516 w 16384"/>
            <a:gd name="T31" fmla="*/ 1564257280 h 16384"/>
            <a:gd name="T32" fmla="*/ 0 w 16384"/>
            <a:gd name="T33" fmla="*/ 1569244416 h 16384"/>
            <a:gd name="T34" fmla="*/ 772516 w 16384"/>
            <a:gd name="T35" fmla="*/ 1574231296 h 16384"/>
            <a:gd name="T36" fmla="*/ 1496346 w 16384"/>
            <a:gd name="T37" fmla="*/ 1589384960 h 16384"/>
            <a:gd name="T38" fmla="*/ 2146627 w 16384"/>
            <a:gd name="T39" fmla="*/ 1614521728 h 16384"/>
            <a:gd name="T40" fmla="*/ 2710909 w 16384"/>
            <a:gd name="T41" fmla="*/ 1649825152 h 16384"/>
            <a:gd name="T42" fmla="*/ 3176508 w 16384"/>
            <a:gd name="T43" fmla="*/ 1689922816 h 16384"/>
            <a:gd name="T44" fmla="*/ 3532529 w 16384"/>
            <a:gd name="T45" fmla="*/ 1735200640 h 16384"/>
            <a:gd name="T46" fmla="*/ 3752943 w 16384"/>
            <a:gd name="T47" fmla="*/ 1780487168 h 16384"/>
            <a:gd name="T48" fmla="*/ 3826878 w 16384"/>
            <a:gd name="T49" fmla="*/ 1835738368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257175</xdr:colOff>
      <xdr:row>41</xdr:row>
      <xdr:rowOff>0</xdr:rowOff>
    </xdr:from>
    <xdr:to>
      <xdr:col>2</xdr:col>
      <xdr:colOff>38100</xdr:colOff>
      <xdr:row>45</xdr:row>
      <xdr:rowOff>0</xdr:rowOff>
    </xdr:to>
    <xdr:sp macro="" textlink="">
      <xdr:nvSpPr>
        <xdr:cNvPr id="4490" name="図形 24">
          <a:extLst>
            <a:ext uri="{FF2B5EF4-FFF2-40B4-BE49-F238E27FC236}">
              <a16:creationId xmlns:a16="http://schemas.microsoft.com/office/drawing/2014/main" id="{00000000-0008-0000-0200-00008A110000}"/>
            </a:ext>
          </a:extLst>
        </xdr:cNvPr>
        <xdr:cNvSpPr/>
      </xdr:nvSpPr>
      <xdr:spPr>
        <a:xfrm>
          <a:off x="552450" y="7924800"/>
          <a:ext cx="76200" cy="685800"/>
        </a:xfrm>
        <a:custGeom>
          <a:avLst/>
          <a:gdLst>
            <a:gd name="T0" fmla="*/ 7273291 w 16384"/>
            <a:gd name="T1" fmla="*/ 0 h 16384"/>
            <a:gd name="T2" fmla="*/ 6525132 w 16384"/>
            <a:gd name="T3" fmla="*/ 159658704 h 16384"/>
            <a:gd name="T4" fmla="*/ 5838313 w 16384"/>
            <a:gd name="T5" fmla="*/ 481980960 h 16384"/>
            <a:gd name="T6" fmla="*/ 5225342 w 16384"/>
            <a:gd name="T7" fmla="*/ 966970304 h 16384"/>
            <a:gd name="T8" fmla="*/ 4697597 w 16384"/>
            <a:gd name="T9" fmla="*/ 1528742912 h 16384"/>
            <a:gd name="T10" fmla="*/ 4292868 w 16384"/>
            <a:gd name="T11" fmla="*/ 2147483520 h 16384"/>
            <a:gd name="T12" fmla="*/ 3998519 w 16384"/>
            <a:gd name="T13" fmla="*/ 2147483520 h 16384"/>
            <a:gd name="T14" fmla="*/ 3851123 w 16384"/>
            <a:gd name="T15" fmla="*/ 2147483520 h 16384"/>
            <a:gd name="T16" fmla="*/ 3826878 w 16384"/>
            <a:gd name="T17" fmla="*/ 2147483520 h 16384"/>
            <a:gd name="T18" fmla="*/ 3752943 w 16384"/>
            <a:gd name="T19" fmla="*/ 2147483520 h 16384"/>
            <a:gd name="T20" fmla="*/ 3532529 w 16384"/>
            <a:gd name="T21" fmla="*/ 2147483520 h 16384"/>
            <a:gd name="T22" fmla="*/ 3176508 w 16384"/>
            <a:gd name="T23" fmla="*/ 2147483520 h 16384"/>
            <a:gd name="T24" fmla="*/ 2710909 w 16384"/>
            <a:gd name="T25" fmla="*/ 2147483520 h 16384"/>
            <a:gd name="T26" fmla="*/ 2146627 w 16384"/>
            <a:gd name="T27" fmla="*/ 2147483520 h 16384"/>
            <a:gd name="T28" fmla="*/ 1496346 w 16384"/>
            <a:gd name="T29" fmla="*/ 2147483520 h 16384"/>
            <a:gd name="T30" fmla="*/ 772516 w 16384"/>
            <a:gd name="T31" fmla="*/ 2147483520 h 16384"/>
            <a:gd name="T32" fmla="*/ 0 w 16384"/>
            <a:gd name="T33" fmla="*/ 2147483520 h 16384"/>
            <a:gd name="T34" fmla="*/ 772516 w 16384"/>
            <a:gd name="T35" fmla="*/ 2147483520 h 16384"/>
            <a:gd name="T36" fmla="*/ 1496346 w 16384"/>
            <a:gd name="T37" fmla="*/ 2147483520 h 16384"/>
            <a:gd name="T38" fmla="*/ 2146627 w 16384"/>
            <a:gd name="T39" fmla="*/ 2147483520 h 16384"/>
            <a:gd name="T40" fmla="*/ 2710909 w 16384"/>
            <a:gd name="T41" fmla="*/ 2147483520 h 16384"/>
            <a:gd name="T42" fmla="*/ 3176508 w 16384"/>
            <a:gd name="T43" fmla="*/ 2147483520 h 16384"/>
            <a:gd name="T44" fmla="*/ 3532529 w 16384"/>
            <a:gd name="T45" fmla="*/ 2147483520 h 16384"/>
            <a:gd name="T46" fmla="*/ 3752943 w 16384"/>
            <a:gd name="T47" fmla="*/ 2147483520 h 16384"/>
            <a:gd name="T48" fmla="*/ 3826878 w 16384"/>
            <a:gd name="T49" fmla="*/ 2147483520 h 16384"/>
            <a:gd name="T50" fmla="*/ 3851123 w 16384"/>
            <a:gd name="T51" fmla="*/ 2147483520 h 16384"/>
            <a:gd name="T52" fmla="*/ 3998519 w 16384"/>
            <a:gd name="T53" fmla="*/ 2147483520 h 16384"/>
            <a:gd name="T54" fmla="*/ 4292868 w 16384"/>
            <a:gd name="T55" fmla="*/ 2147483520 h 16384"/>
            <a:gd name="T56" fmla="*/ 4697597 w 16384"/>
            <a:gd name="T57" fmla="*/ 2147483520 h 16384"/>
            <a:gd name="T58" fmla="*/ 5225342 w 16384"/>
            <a:gd name="T59" fmla="*/ 2147483520 h 16384"/>
            <a:gd name="T60" fmla="*/ 5838313 w 16384"/>
            <a:gd name="T61" fmla="*/ 2147483520 h 16384"/>
            <a:gd name="T62" fmla="*/ 6525132 w 16384"/>
            <a:gd name="T63" fmla="*/ 2147483520 h 16384"/>
            <a:gd name="T64" fmla="*/ 7273291 w 16384"/>
            <a:gd name="T65" fmla="*/ 214748352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2"/>
  <sheetViews>
    <sheetView tabSelected="1"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3.875" style="1" customWidth="1"/>
    <col min="2" max="3" width="6.25" style="1" customWidth="1"/>
    <col min="4" max="4" width="6.125" style="1" customWidth="1"/>
    <col min="5" max="5" width="3.125" style="2" customWidth="1"/>
    <col min="6" max="6" width="7.625" style="3" customWidth="1"/>
    <col min="7" max="7" width="5.625" style="3" customWidth="1"/>
    <col min="8" max="8" width="7.625" style="3" customWidth="1"/>
    <col min="9" max="9" width="5.625" style="3" customWidth="1"/>
    <col min="10" max="10" width="8.125" style="3" customWidth="1"/>
    <col min="11" max="11" width="5.625" style="3" customWidth="1"/>
    <col min="12" max="12" width="7.625" style="3" customWidth="1"/>
    <col min="13" max="13" width="5.625" style="3" customWidth="1"/>
    <col min="14" max="14" width="8.625" style="3" customWidth="1"/>
    <col min="15" max="15" width="5.625" style="3" customWidth="1"/>
    <col min="16" max="16" width="8.625" style="3" customWidth="1"/>
    <col min="17" max="17" width="5.625" style="3" customWidth="1"/>
    <col min="18" max="18" width="8.625" style="3" customWidth="1"/>
    <col min="19" max="19" width="5.625" style="3" customWidth="1"/>
    <col min="20" max="20" width="10.125" style="3" customWidth="1"/>
    <col min="21" max="21" width="5.625" style="3" customWidth="1"/>
    <col min="22" max="22" width="10.125" style="3" customWidth="1"/>
    <col min="23" max="23" width="5.625" style="2" customWidth="1"/>
    <col min="24" max="24" width="3.125" customWidth="1"/>
    <col min="25" max="25" width="7.625" customWidth="1"/>
    <col min="26" max="26" width="5.625" customWidth="1"/>
    <col min="27" max="27" width="3.125" customWidth="1"/>
  </cols>
  <sheetData>
    <row r="1" spans="1:24" ht="19.5" customHeight="1" x14ac:dyDescent="0.15">
      <c r="A1" s="7" t="s">
        <v>86</v>
      </c>
      <c r="B1" s="7"/>
      <c r="C1" s="7"/>
      <c r="D1" s="7"/>
      <c r="E1" s="2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4" ht="19.5" customHeight="1" x14ac:dyDescent="0.15">
      <c r="A2" s="8" t="s">
        <v>5</v>
      </c>
      <c r="B2" s="13"/>
      <c r="C2" s="13"/>
      <c r="D2" s="13"/>
      <c r="E2" s="24"/>
      <c r="W2" s="24"/>
    </row>
    <row r="3" spans="1:24" ht="19.5" customHeight="1" x14ac:dyDescent="0.15">
      <c r="A3" s="9" t="s">
        <v>33</v>
      </c>
      <c r="B3" s="14"/>
      <c r="C3" s="14"/>
      <c r="D3" s="14"/>
      <c r="E3" s="25"/>
      <c r="V3" s="25"/>
      <c r="W3" s="40"/>
    </row>
    <row r="4" spans="1:24" s="4" customFormat="1" ht="36" customHeight="1" x14ac:dyDescent="0.15">
      <c r="A4" s="150"/>
      <c r="B4" s="151"/>
      <c r="C4" s="151"/>
      <c r="D4" s="152"/>
      <c r="E4" s="26" t="s">
        <v>39</v>
      </c>
      <c r="F4" s="146" t="s">
        <v>79</v>
      </c>
      <c r="G4" s="146"/>
      <c r="H4" s="153" t="s">
        <v>35</v>
      </c>
      <c r="I4" s="153"/>
      <c r="J4" s="153" t="s">
        <v>25</v>
      </c>
      <c r="K4" s="153"/>
      <c r="L4" s="153" t="s">
        <v>36</v>
      </c>
      <c r="M4" s="153"/>
      <c r="N4" s="141" t="s">
        <v>38</v>
      </c>
      <c r="O4" s="142"/>
      <c r="P4" s="153" t="s">
        <v>69</v>
      </c>
      <c r="Q4" s="153"/>
      <c r="R4" s="153" t="s">
        <v>70</v>
      </c>
      <c r="S4" s="153"/>
      <c r="T4" s="153" t="s">
        <v>51</v>
      </c>
      <c r="U4" s="153"/>
      <c r="V4" s="153" t="s">
        <v>71</v>
      </c>
      <c r="W4" s="153"/>
      <c r="X4" s="26" t="s">
        <v>39</v>
      </c>
    </row>
    <row r="5" spans="1:24" s="5" customFormat="1" ht="13.5" customHeight="1" x14ac:dyDescent="0.15">
      <c r="A5" s="91"/>
      <c r="B5" s="18"/>
      <c r="C5" s="18"/>
      <c r="D5" s="92"/>
      <c r="E5" s="26"/>
      <c r="F5" s="154" t="s">
        <v>13</v>
      </c>
      <c r="G5" s="154"/>
      <c r="H5" s="154" t="s">
        <v>13</v>
      </c>
      <c r="I5" s="154"/>
      <c r="J5" s="154" t="s">
        <v>13</v>
      </c>
      <c r="K5" s="154"/>
      <c r="L5" s="154" t="s">
        <v>13</v>
      </c>
      <c r="M5" s="154"/>
      <c r="N5" s="37"/>
      <c r="O5" s="36" t="s">
        <v>3</v>
      </c>
      <c r="P5" s="154" t="s">
        <v>3</v>
      </c>
      <c r="Q5" s="154"/>
      <c r="R5" s="154" t="s">
        <v>3</v>
      </c>
      <c r="S5" s="154"/>
      <c r="T5" s="154" t="s">
        <v>3</v>
      </c>
      <c r="U5" s="154"/>
      <c r="V5" s="154" t="s">
        <v>64</v>
      </c>
      <c r="W5" s="154"/>
      <c r="X5" s="42"/>
    </row>
    <row r="6" spans="1:24" ht="13.5" customHeight="1" x14ac:dyDescent="0.15">
      <c r="A6" s="124" t="s">
        <v>30</v>
      </c>
      <c r="B6" s="78" t="s">
        <v>4</v>
      </c>
      <c r="C6" s="79"/>
      <c r="D6" s="93"/>
      <c r="E6" s="27">
        <v>1</v>
      </c>
      <c r="F6" s="121">
        <v>8934</v>
      </c>
      <c r="G6" s="121"/>
      <c r="H6" s="121">
        <v>4735</v>
      </c>
      <c r="I6" s="121"/>
      <c r="J6" s="121">
        <v>57</v>
      </c>
      <c r="K6" s="121"/>
      <c r="L6" s="122">
        <f>F6-H6</f>
        <v>4199</v>
      </c>
      <c r="M6" s="123"/>
      <c r="N6" s="122">
        <v>13543594</v>
      </c>
      <c r="O6" s="123"/>
      <c r="P6" s="122">
        <v>0</v>
      </c>
      <c r="Q6" s="123"/>
      <c r="R6" s="122">
        <v>31500</v>
      </c>
      <c r="S6" s="123"/>
      <c r="T6" s="122">
        <f>N6-P6-R6</f>
        <v>13512094</v>
      </c>
      <c r="U6" s="123"/>
      <c r="V6" s="122">
        <v>258923400</v>
      </c>
      <c r="W6" s="123"/>
      <c r="X6" s="27">
        <v>1</v>
      </c>
    </row>
    <row r="7" spans="1:24" ht="13.5" customHeight="1" x14ac:dyDescent="0.15">
      <c r="A7" s="124"/>
      <c r="B7" s="78" t="s">
        <v>81</v>
      </c>
      <c r="C7" s="79"/>
      <c r="D7" s="93"/>
      <c r="E7" s="27">
        <v>2</v>
      </c>
      <c r="F7" s="121">
        <v>9709</v>
      </c>
      <c r="G7" s="121"/>
      <c r="H7" s="121">
        <v>3279</v>
      </c>
      <c r="I7" s="121"/>
      <c r="J7" s="121">
        <v>137</v>
      </c>
      <c r="K7" s="121"/>
      <c r="L7" s="122">
        <f>F7-H7</f>
        <v>6430</v>
      </c>
      <c r="M7" s="123"/>
      <c r="N7" s="122">
        <v>12168518</v>
      </c>
      <c r="O7" s="123"/>
      <c r="P7" s="122">
        <v>0</v>
      </c>
      <c r="Q7" s="123"/>
      <c r="R7" s="122">
        <v>0</v>
      </c>
      <c r="S7" s="123"/>
      <c r="T7" s="122">
        <f>N7-P7-R7</f>
        <v>12168518</v>
      </c>
      <c r="U7" s="123"/>
      <c r="V7" s="122">
        <v>216441800</v>
      </c>
      <c r="W7" s="123"/>
      <c r="X7" s="27">
        <v>2</v>
      </c>
    </row>
    <row r="8" spans="1:24" s="62" customFormat="1" ht="13.5" customHeight="1" x14ac:dyDescent="0.15">
      <c r="A8" s="124"/>
      <c r="B8" s="82" t="s">
        <v>2</v>
      </c>
      <c r="C8" s="19"/>
      <c r="D8" s="94"/>
      <c r="E8" s="28">
        <v>3</v>
      </c>
      <c r="F8" s="129">
        <f>SUM(F6:G7)</f>
        <v>18643</v>
      </c>
      <c r="G8" s="129"/>
      <c r="H8" s="129">
        <f>SUM(H6:I7)</f>
        <v>8014</v>
      </c>
      <c r="I8" s="129"/>
      <c r="J8" s="129">
        <f>SUM(J6:K7)</f>
        <v>194</v>
      </c>
      <c r="K8" s="129"/>
      <c r="L8" s="138">
        <f>SUM(L6:M7)</f>
        <v>10629</v>
      </c>
      <c r="M8" s="139"/>
      <c r="N8" s="138">
        <f>SUM(N6:O7)</f>
        <v>25712112</v>
      </c>
      <c r="O8" s="139"/>
      <c r="P8" s="138">
        <f>SUM(P6:Q7)</f>
        <v>0</v>
      </c>
      <c r="Q8" s="139"/>
      <c r="R8" s="138">
        <f>SUM(R6:S7)</f>
        <v>31500</v>
      </c>
      <c r="S8" s="139"/>
      <c r="T8" s="138">
        <f>SUM(T6:U7)</f>
        <v>25680612</v>
      </c>
      <c r="U8" s="139"/>
      <c r="V8" s="138">
        <f>SUM(V6:W7)</f>
        <v>475365200</v>
      </c>
      <c r="W8" s="139"/>
      <c r="X8" s="28">
        <v>3</v>
      </c>
    </row>
    <row r="9" spans="1:24" ht="7.5" customHeight="1" x14ac:dyDescent="0.15">
      <c r="A9" s="95"/>
      <c r="B9" s="14"/>
      <c r="C9" s="14"/>
      <c r="D9" s="96"/>
      <c r="E9" s="27"/>
      <c r="F9" s="121"/>
      <c r="G9" s="121"/>
      <c r="H9" s="121"/>
      <c r="I9" s="121"/>
      <c r="J9" s="121"/>
      <c r="K9" s="121"/>
      <c r="L9" s="73"/>
      <c r="M9" s="74"/>
      <c r="N9" s="68"/>
      <c r="O9" s="69"/>
      <c r="P9" s="73"/>
      <c r="Q9" s="74"/>
      <c r="R9" s="73"/>
      <c r="S9" s="74"/>
      <c r="T9" s="68"/>
      <c r="U9" s="69"/>
      <c r="V9" s="73"/>
      <c r="W9" s="74"/>
      <c r="X9" s="27"/>
    </row>
    <row r="10" spans="1:24" ht="21.95" customHeight="1" x14ac:dyDescent="0.15">
      <c r="A10" s="124" t="s">
        <v>31</v>
      </c>
      <c r="B10" s="127" t="s">
        <v>74</v>
      </c>
      <c r="C10" s="127"/>
      <c r="D10" s="128"/>
      <c r="E10" s="27">
        <v>4</v>
      </c>
      <c r="F10" s="121">
        <v>1772</v>
      </c>
      <c r="G10" s="121"/>
      <c r="H10" s="121">
        <v>925</v>
      </c>
      <c r="I10" s="121"/>
      <c r="J10" s="121">
        <v>0</v>
      </c>
      <c r="K10" s="121"/>
      <c r="L10" s="122">
        <f>F10-H10</f>
        <v>847</v>
      </c>
      <c r="M10" s="123"/>
      <c r="N10" s="122">
        <v>8431627</v>
      </c>
      <c r="O10" s="123"/>
      <c r="P10" s="122">
        <v>0</v>
      </c>
      <c r="Q10" s="123"/>
      <c r="R10" s="122">
        <v>1050000</v>
      </c>
      <c r="S10" s="123"/>
      <c r="T10" s="122">
        <f>N10-P10-R10</f>
        <v>7381627</v>
      </c>
      <c r="U10" s="123"/>
      <c r="V10" s="122">
        <v>69195000</v>
      </c>
      <c r="W10" s="123"/>
      <c r="X10" s="27">
        <v>4</v>
      </c>
    </row>
    <row r="11" spans="1:24" ht="13.5" customHeight="1" x14ac:dyDescent="0.15">
      <c r="A11" s="124"/>
      <c r="B11" s="78" t="s">
        <v>66</v>
      </c>
      <c r="C11" s="78"/>
      <c r="D11" s="80"/>
      <c r="E11" s="27">
        <v>5</v>
      </c>
      <c r="F11" s="121">
        <v>35</v>
      </c>
      <c r="G11" s="121"/>
      <c r="H11" s="121">
        <v>3</v>
      </c>
      <c r="I11" s="121"/>
      <c r="J11" s="121">
        <v>0</v>
      </c>
      <c r="K11" s="121"/>
      <c r="L11" s="122">
        <f>F11-H11</f>
        <v>32</v>
      </c>
      <c r="M11" s="123"/>
      <c r="N11" s="122">
        <v>538584</v>
      </c>
      <c r="O11" s="123"/>
      <c r="P11" s="122">
        <v>0</v>
      </c>
      <c r="Q11" s="123"/>
      <c r="R11" s="122">
        <v>0</v>
      </c>
      <c r="S11" s="123"/>
      <c r="T11" s="122">
        <f>N11-P11-R11</f>
        <v>538584</v>
      </c>
      <c r="U11" s="123"/>
      <c r="V11" s="122">
        <v>6585700</v>
      </c>
      <c r="W11" s="123"/>
      <c r="X11" s="27">
        <v>5</v>
      </c>
    </row>
    <row r="12" spans="1:24" ht="13.5" customHeight="1" x14ac:dyDescent="0.15">
      <c r="A12" s="124"/>
      <c r="B12" s="78" t="s">
        <v>82</v>
      </c>
      <c r="C12" s="78"/>
      <c r="D12" s="80"/>
      <c r="E12" s="27">
        <v>6</v>
      </c>
      <c r="F12" s="121">
        <v>31</v>
      </c>
      <c r="G12" s="121"/>
      <c r="H12" s="121">
        <v>4</v>
      </c>
      <c r="I12" s="121"/>
      <c r="J12" s="121">
        <v>0</v>
      </c>
      <c r="K12" s="121"/>
      <c r="L12" s="122">
        <f>F12-H12</f>
        <v>27</v>
      </c>
      <c r="M12" s="123"/>
      <c r="N12" s="122">
        <v>221439</v>
      </c>
      <c r="O12" s="123"/>
      <c r="P12" s="122">
        <v>0</v>
      </c>
      <c r="Q12" s="123"/>
      <c r="R12" s="122">
        <v>0</v>
      </c>
      <c r="S12" s="123"/>
      <c r="T12" s="122">
        <f>N12-P12-R12</f>
        <v>221439</v>
      </c>
      <c r="U12" s="123"/>
      <c r="V12" s="122">
        <v>4817100</v>
      </c>
      <c r="W12" s="123"/>
      <c r="X12" s="27">
        <v>6</v>
      </c>
    </row>
    <row r="13" spans="1:24" ht="13.5" customHeight="1" x14ac:dyDescent="0.15">
      <c r="A13" s="124"/>
      <c r="B13" s="78" t="s">
        <v>67</v>
      </c>
      <c r="C13" s="79"/>
      <c r="D13" s="93"/>
      <c r="E13" s="27">
        <v>7</v>
      </c>
      <c r="F13" s="121">
        <v>1252</v>
      </c>
      <c r="G13" s="121"/>
      <c r="H13" s="121">
        <v>542</v>
      </c>
      <c r="I13" s="121"/>
      <c r="J13" s="121">
        <v>0</v>
      </c>
      <c r="K13" s="121"/>
      <c r="L13" s="122">
        <f>F13-H13</f>
        <v>710</v>
      </c>
      <c r="M13" s="123"/>
      <c r="N13" s="122">
        <v>1381396</v>
      </c>
      <c r="O13" s="123"/>
      <c r="P13" s="122">
        <v>0</v>
      </c>
      <c r="Q13" s="123"/>
      <c r="R13" s="122">
        <v>31500</v>
      </c>
      <c r="S13" s="123"/>
      <c r="T13" s="122">
        <f>N13-P13-R13</f>
        <v>1349896</v>
      </c>
      <c r="U13" s="123"/>
      <c r="V13" s="122">
        <v>34241100</v>
      </c>
      <c r="W13" s="123"/>
      <c r="X13" s="27">
        <v>7</v>
      </c>
    </row>
    <row r="14" spans="1:24" s="62" customFormat="1" ht="13.5" customHeight="1" x14ac:dyDescent="0.15">
      <c r="A14" s="124"/>
      <c r="B14" s="82" t="s">
        <v>2</v>
      </c>
      <c r="C14" s="19"/>
      <c r="D14" s="94"/>
      <c r="E14" s="28">
        <v>8</v>
      </c>
      <c r="F14" s="129">
        <f>SUM(F10:G13)</f>
        <v>3090</v>
      </c>
      <c r="G14" s="129"/>
      <c r="H14" s="129">
        <f>SUM(H10:I13)</f>
        <v>1474</v>
      </c>
      <c r="I14" s="129"/>
      <c r="J14" s="129">
        <f>SUM(J10:K13)</f>
        <v>0</v>
      </c>
      <c r="K14" s="129"/>
      <c r="L14" s="138">
        <f>SUM(L10:M13)</f>
        <v>1616</v>
      </c>
      <c r="M14" s="139"/>
      <c r="N14" s="138">
        <f>SUM(N10:O13)</f>
        <v>10573046</v>
      </c>
      <c r="O14" s="139"/>
      <c r="P14" s="138">
        <f>SUM(P10:Q13)</f>
        <v>0</v>
      </c>
      <c r="Q14" s="139"/>
      <c r="R14" s="138">
        <f>SUM(R10:S13)</f>
        <v>1081500</v>
      </c>
      <c r="S14" s="139"/>
      <c r="T14" s="138">
        <f>SUM(T10:U13)</f>
        <v>9491546</v>
      </c>
      <c r="U14" s="139"/>
      <c r="V14" s="138">
        <f>SUM(V10:W13)</f>
        <v>114838900</v>
      </c>
      <c r="W14" s="139"/>
      <c r="X14" s="28">
        <v>8</v>
      </c>
    </row>
    <row r="15" spans="1:24" ht="7.5" customHeight="1" x14ac:dyDescent="0.15">
      <c r="A15" s="97"/>
      <c r="B15" s="19"/>
      <c r="C15" s="16"/>
      <c r="D15" s="98"/>
      <c r="E15" s="28"/>
      <c r="F15" s="121"/>
      <c r="G15" s="121"/>
      <c r="H15" s="121"/>
      <c r="I15" s="121"/>
      <c r="J15" s="121"/>
      <c r="K15" s="121"/>
      <c r="L15" s="68"/>
      <c r="M15" s="69"/>
      <c r="N15" s="68"/>
      <c r="O15" s="69"/>
      <c r="P15" s="73"/>
      <c r="Q15" s="74"/>
      <c r="R15" s="73"/>
      <c r="S15" s="74"/>
      <c r="T15" s="68"/>
      <c r="U15" s="69"/>
      <c r="V15" s="68"/>
      <c r="W15" s="69"/>
      <c r="X15" s="28"/>
    </row>
    <row r="16" spans="1:24" ht="13.5" customHeight="1" x14ac:dyDescent="0.15">
      <c r="A16" s="124" t="s">
        <v>32</v>
      </c>
      <c r="B16" s="125" t="s">
        <v>22</v>
      </c>
      <c r="C16" s="14" t="s">
        <v>21</v>
      </c>
      <c r="D16" s="96"/>
      <c r="E16" s="27">
        <v>9</v>
      </c>
      <c r="F16" s="121">
        <v>0</v>
      </c>
      <c r="G16" s="121"/>
      <c r="H16" s="121">
        <v>0</v>
      </c>
      <c r="I16" s="121"/>
      <c r="J16" s="121">
        <v>0</v>
      </c>
      <c r="K16" s="121"/>
      <c r="L16" s="122">
        <f>F16-H16</f>
        <v>0</v>
      </c>
      <c r="M16" s="123"/>
      <c r="N16" s="122">
        <v>0</v>
      </c>
      <c r="O16" s="123"/>
      <c r="P16" s="122">
        <v>0</v>
      </c>
      <c r="Q16" s="123"/>
      <c r="R16" s="122">
        <v>0</v>
      </c>
      <c r="S16" s="123"/>
      <c r="T16" s="122">
        <f>N16-P16-R16</f>
        <v>0</v>
      </c>
      <c r="U16" s="123"/>
      <c r="V16" s="122">
        <v>0</v>
      </c>
      <c r="W16" s="123"/>
      <c r="X16" s="27">
        <v>9</v>
      </c>
    </row>
    <row r="17" spans="1:27" ht="13.5" customHeight="1" x14ac:dyDescent="0.15">
      <c r="A17" s="124"/>
      <c r="B17" s="125"/>
      <c r="C17" s="85" t="s">
        <v>20</v>
      </c>
      <c r="D17" s="99"/>
      <c r="E17" s="27">
        <v>10</v>
      </c>
      <c r="F17" s="121">
        <v>10</v>
      </c>
      <c r="G17" s="121"/>
      <c r="H17" s="121">
        <v>2</v>
      </c>
      <c r="I17" s="121"/>
      <c r="J17" s="121">
        <v>0</v>
      </c>
      <c r="K17" s="121"/>
      <c r="L17" s="122">
        <f>F17-H17</f>
        <v>8</v>
      </c>
      <c r="M17" s="123"/>
      <c r="N17" s="122">
        <v>66238</v>
      </c>
      <c r="O17" s="123"/>
      <c r="P17" s="122">
        <v>0</v>
      </c>
      <c r="Q17" s="123"/>
      <c r="R17" s="122">
        <v>21000</v>
      </c>
      <c r="S17" s="123"/>
      <c r="T17" s="122">
        <f>N17-P17-R17</f>
        <v>45238</v>
      </c>
      <c r="U17" s="123"/>
      <c r="V17" s="122">
        <v>763400</v>
      </c>
      <c r="W17" s="123"/>
      <c r="X17" s="27">
        <v>10</v>
      </c>
    </row>
    <row r="18" spans="1:27" ht="13.5" customHeight="1" x14ac:dyDescent="0.15">
      <c r="A18" s="124"/>
      <c r="B18" s="125" t="s">
        <v>19</v>
      </c>
      <c r="C18" s="125"/>
      <c r="D18" s="80"/>
      <c r="E18" s="27">
        <v>11</v>
      </c>
      <c r="F18" s="121">
        <v>72</v>
      </c>
      <c r="G18" s="121"/>
      <c r="H18" s="121">
        <v>42</v>
      </c>
      <c r="I18" s="121"/>
      <c r="J18" s="121">
        <v>0</v>
      </c>
      <c r="K18" s="121"/>
      <c r="L18" s="122">
        <f>F18-H18</f>
        <v>30</v>
      </c>
      <c r="M18" s="123"/>
      <c r="N18" s="122">
        <v>178002</v>
      </c>
      <c r="O18" s="123"/>
      <c r="P18" s="122">
        <v>0</v>
      </c>
      <c r="Q18" s="123"/>
      <c r="R18" s="122">
        <v>70000</v>
      </c>
      <c r="S18" s="123"/>
      <c r="T18" s="122">
        <f>N18-P18-R18</f>
        <v>108002</v>
      </c>
      <c r="U18" s="123"/>
      <c r="V18" s="122">
        <v>2560500</v>
      </c>
      <c r="W18" s="123"/>
      <c r="X18" s="27">
        <v>11</v>
      </c>
    </row>
    <row r="19" spans="1:27" s="62" customFormat="1" ht="13.5" customHeight="1" x14ac:dyDescent="0.15">
      <c r="A19" s="124"/>
      <c r="B19" s="82" t="s">
        <v>27</v>
      </c>
      <c r="C19" s="84"/>
      <c r="D19" s="61"/>
      <c r="E19" s="28">
        <v>12</v>
      </c>
      <c r="F19" s="129">
        <f>SUM(F16:G18)</f>
        <v>82</v>
      </c>
      <c r="G19" s="129"/>
      <c r="H19" s="129">
        <f>SUM(H16:I18)</f>
        <v>44</v>
      </c>
      <c r="I19" s="129"/>
      <c r="J19" s="129">
        <f>SUM(J16:K18)</f>
        <v>0</v>
      </c>
      <c r="K19" s="129"/>
      <c r="L19" s="138">
        <f>SUM(L16:M18)</f>
        <v>38</v>
      </c>
      <c r="M19" s="139"/>
      <c r="N19" s="138">
        <f>SUM(N16:O18)</f>
        <v>244240</v>
      </c>
      <c r="O19" s="139"/>
      <c r="P19" s="138">
        <f>SUM(P16:Q18)</f>
        <v>0</v>
      </c>
      <c r="Q19" s="139"/>
      <c r="R19" s="138">
        <f>SUM(R16:S18)</f>
        <v>91000</v>
      </c>
      <c r="S19" s="139"/>
      <c r="T19" s="138">
        <f>SUM(T16:U18)</f>
        <v>153240</v>
      </c>
      <c r="U19" s="139"/>
      <c r="V19" s="138">
        <f>SUM(V16:W18)</f>
        <v>3323900</v>
      </c>
      <c r="W19" s="139"/>
      <c r="X19" s="28">
        <v>12</v>
      </c>
    </row>
    <row r="20" spans="1:27" ht="7.5" customHeight="1" x14ac:dyDescent="0.15">
      <c r="A20" s="83"/>
      <c r="B20" s="20"/>
      <c r="C20" s="20"/>
      <c r="D20" s="21"/>
      <c r="E20" s="27"/>
      <c r="F20" s="121"/>
      <c r="G20" s="121"/>
      <c r="H20" s="121"/>
      <c r="I20" s="121"/>
      <c r="J20" s="121"/>
      <c r="K20" s="121"/>
      <c r="L20" s="73"/>
      <c r="M20" s="74"/>
      <c r="N20" s="73"/>
      <c r="O20" s="74"/>
      <c r="P20" s="73"/>
      <c r="Q20" s="74"/>
      <c r="R20" s="73"/>
      <c r="S20" s="74"/>
      <c r="T20" s="73"/>
      <c r="U20" s="74"/>
      <c r="V20" s="73"/>
      <c r="W20" s="74"/>
      <c r="X20" s="27"/>
    </row>
    <row r="21" spans="1:27" ht="13.5" customHeight="1" x14ac:dyDescent="0.15">
      <c r="A21" s="126" t="s">
        <v>46</v>
      </c>
      <c r="B21" s="125"/>
      <c r="C21" s="125"/>
      <c r="D21" s="80"/>
      <c r="E21" s="27">
        <v>13</v>
      </c>
      <c r="F21" s="121">
        <v>0</v>
      </c>
      <c r="G21" s="121"/>
      <c r="H21" s="121">
        <v>0</v>
      </c>
      <c r="I21" s="121"/>
      <c r="J21" s="121">
        <v>0</v>
      </c>
      <c r="K21" s="121"/>
      <c r="L21" s="122">
        <f>F21-H21</f>
        <v>0</v>
      </c>
      <c r="M21" s="123"/>
      <c r="N21" s="122">
        <v>0</v>
      </c>
      <c r="O21" s="123"/>
      <c r="P21" s="122">
        <v>0</v>
      </c>
      <c r="Q21" s="123"/>
      <c r="R21" s="122">
        <v>0</v>
      </c>
      <c r="S21" s="123"/>
      <c r="T21" s="122">
        <f>N21-P21-R21</f>
        <v>0</v>
      </c>
      <c r="U21" s="123"/>
      <c r="V21" s="122">
        <v>0</v>
      </c>
      <c r="W21" s="123"/>
      <c r="X21" s="27">
        <v>13</v>
      </c>
    </row>
    <row r="22" spans="1:27" ht="13.5" customHeight="1" x14ac:dyDescent="0.15">
      <c r="A22" s="100" t="s">
        <v>26</v>
      </c>
      <c r="B22" s="78"/>
      <c r="C22" s="78"/>
      <c r="D22" s="80"/>
      <c r="E22" s="27">
        <v>14</v>
      </c>
      <c r="F22" s="121">
        <v>733</v>
      </c>
      <c r="G22" s="121"/>
      <c r="H22" s="121">
        <v>316</v>
      </c>
      <c r="I22" s="121"/>
      <c r="J22" s="121">
        <v>62</v>
      </c>
      <c r="K22" s="121"/>
      <c r="L22" s="122">
        <f>F22-H22</f>
        <v>417</v>
      </c>
      <c r="M22" s="123"/>
      <c r="N22" s="122">
        <v>3528778</v>
      </c>
      <c r="O22" s="123"/>
      <c r="P22" s="122">
        <v>0</v>
      </c>
      <c r="Q22" s="123"/>
      <c r="R22" s="122">
        <v>516250</v>
      </c>
      <c r="S22" s="123"/>
      <c r="T22" s="122">
        <f>N22-P22-R22</f>
        <v>3012528</v>
      </c>
      <c r="U22" s="123"/>
      <c r="V22" s="122">
        <v>41592400</v>
      </c>
      <c r="W22" s="123"/>
      <c r="X22" s="27">
        <v>14</v>
      </c>
    </row>
    <row r="23" spans="1:27" s="62" customFormat="1" ht="17.25" customHeight="1" x14ac:dyDescent="0.15">
      <c r="A23" s="58" t="s">
        <v>84</v>
      </c>
      <c r="B23" s="86"/>
      <c r="C23" s="86"/>
      <c r="D23" s="87"/>
      <c r="E23" s="63">
        <v>15</v>
      </c>
      <c r="F23" s="149">
        <f>F8+F14+F19+F21+F22</f>
        <v>22548</v>
      </c>
      <c r="G23" s="149"/>
      <c r="H23" s="149">
        <f>H8+H14+H19+H21+H22</f>
        <v>9848</v>
      </c>
      <c r="I23" s="149"/>
      <c r="J23" s="149">
        <f>J8+J14+J19+J21+J22</f>
        <v>256</v>
      </c>
      <c r="K23" s="149"/>
      <c r="L23" s="134">
        <f>L8+L14+L19+L21+L22</f>
        <v>12700</v>
      </c>
      <c r="M23" s="133"/>
      <c r="N23" s="134">
        <f>N8+N14+N19+N21+N22</f>
        <v>40058176</v>
      </c>
      <c r="O23" s="133"/>
      <c r="P23" s="134">
        <f>P8+P14+P19+P21+P22</f>
        <v>0</v>
      </c>
      <c r="Q23" s="133"/>
      <c r="R23" s="134">
        <f>R8+R14+R19+R21+R22</f>
        <v>1720250</v>
      </c>
      <c r="S23" s="133"/>
      <c r="T23" s="134">
        <f>T8+T14+T19+T21+T22</f>
        <v>38337926</v>
      </c>
      <c r="U23" s="133"/>
      <c r="V23" s="134">
        <f>V8+V14+V19+V21+V22</f>
        <v>635120400</v>
      </c>
      <c r="W23" s="133"/>
      <c r="X23" s="63">
        <v>15</v>
      </c>
    </row>
    <row r="24" spans="1:27" ht="13.5" customHeight="1" x14ac:dyDescent="0.15">
      <c r="A24" s="101"/>
      <c r="B24" s="15"/>
      <c r="C24" s="14"/>
      <c r="D24" s="14"/>
      <c r="E24" s="88"/>
      <c r="F24" s="147"/>
      <c r="G24" s="147"/>
      <c r="H24" s="148"/>
      <c r="I24" s="148"/>
      <c r="J24" s="148"/>
      <c r="K24" s="148"/>
      <c r="L24" s="89"/>
      <c r="M24" s="89"/>
      <c r="N24" s="89"/>
      <c r="O24" s="89"/>
      <c r="P24" s="90"/>
      <c r="Q24" s="90"/>
      <c r="R24" s="90"/>
      <c r="S24" s="90"/>
      <c r="T24" s="89"/>
      <c r="U24" s="89"/>
      <c r="V24" s="89"/>
      <c r="W24" s="89"/>
      <c r="X24" s="88"/>
    </row>
    <row r="25" spans="1:27" ht="19.5" customHeight="1" x14ac:dyDescent="0.15">
      <c r="A25" s="9" t="s">
        <v>34</v>
      </c>
      <c r="E25" s="30"/>
      <c r="W25" s="30"/>
    </row>
    <row r="26" spans="1:27" s="4" customFormat="1" ht="48" customHeight="1" x14ac:dyDescent="0.15">
      <c r="A26" s="11"/>
      <c r="B26" s="17"/>
      <c r="C26" s="17"/>
      <c r="D26" s="22"/>
      <c r="E26" s="31" t="s">
        <v>39</v>
      </c>
      <c r="F26" s="146" t="s">
        <v>80</v>
      </c>
      <c r="G26" s="146"/>
      <c r="H26" s="141" t="s">
        <v>73</v>
      </c>
      <c r="I26" s="142"/>
      <c r="J26" s="141" t="s">
        <v>78</v>
      </c>
      <c r="K26" s="142"/>
      <c r="L26" s="141" t="s">
        <v>40</v>
      </c>
      <c r="M26" s="142"/>
      <c r="N26" s="141" t="s">
        <v>42</v>
      </c>
      <c r="O26" s="142"/>
      <c r="P26" s="141" t="s">
        <v>18</v>
      </c>
      <c r="Q26" s="142"/>
      <c r="R26" s="141" t="s">
        <v>72</v>
      </c>
      <c r="S26" s="142"/>
      <c r="T26" s="141" t="s">
        <v>43</v>
      </c>
      <c r="U26" s="142"/>
      <c r="V26" s="141" t="s">
        <v>75</v>
      </c>
      <c r="W26" s="142"/>
      <c r="X26" s="141" t="s">
        <v>76</v>
      </c>
      <c r="Y26" s="143"/>
      <c r="Z26" s="142"/>
      <c r="AA26" s="31" t="s">
        <v>39</v>
      </c>
    </row>
    <row r="27" spans="1:27" s="5" customFormat="1" ht="13.5" customHeight="1" x14ac:dyDescent="0.15">
      <c r="A27" s="91"/>
      <c r="B27" s="18"/>
      <c r="C27" s="18"/>
      <c r="D27" s="92"/>
      <c r="E27" s="32"/>
      <c r="F27" s="144" t="s">
        <v>13</v>
      </c>
      <c r="G27" s="145"/>
      <c r="H27" s="144" t="s">
        <v>13</v>
      </c>
      <c r="I27" s="145"/>
      <c r="J27" s="144" t="s">
        <v>13</v>
      </c>
      <c r="K27" s="145"/>
      <c r="L27" s="144" t="s">
        <v>13</v>
      </c>
      <c r="M27" s="145"/>
      <c r="N27" s="38"/>
      <c r="O27" s="36" t="s">
        <v>13</v>
      </c>
      <c r="P27" s="38"/>
      <c r="Q27" s="36" t="s">
        <v>13</v>
      </c>
      <c r="R27" s="39"/>
      <c r="S27" s="36" t="s">
        <v>13</v>
      </c>
      <c r="T27" s="38"/>
      <c r="U27" s="36" t="s">
        <v>3</v>
      </c>
      <c r="V27" s="39"/>
      <c r="W27" s="41" t="s">
        <v>3</v>
      </c>
      <c r="X27" s="38"/>
      <c r="Y27" s="39"/>
      <c r="Z27" s="36" t="s">
        <v>64</v>
      </c>
      <c r="AA27" s="43"/>
    </row>
    <row r="28" spans="1:27" ht="13.5" customHeight="1" x14ac:dyDescent="0.15">
      <c r="A28" s="124" t="s">
        <v>30</v>
      </c>
      <c r="B28" s="78" t="s">
        <v>4</v>
      </c>
      <c r="C28" s="78"/>
      <c r="D28" s="80"/>
      <c r="E28" s="33">
        <v>1</v>
      </c>
      <c r="F28" s="119">
        <v>4071</v>
      </c>
      <c r="G28" s="120"/>
      <c r="H28" s="119">
        <v>12671</v>
      </c>
      <c r="I28" s="120"/>
      <c r="J28" s="119">
        <v>635</v>
      </c>
      <c r="K28" s="120"/>
      <c r="L28" s="122">
        <f>F28+H28+J28</f>
        <v>17377</v>
      </c>
      <c r="M28" s="123"/>
      <c r="N28" s="119">
        <v>15932</v>
      </c>
      <c r="O28" s="120"/>
      <c r="P28" s="119">
        <v>12</v>
      </c>
      <c r="Q28" s="120"/>
      <c r="R28" s="122">
        <f>L28-N28</f>
        <v>1445</v>
      </c>
      <c r="S28" s="123"/>
      <c r="T28" s="119">
        <v>1732184</v>
      </c>
      <c r="U28" s="120"/>
      <c r="V28" s="119">
        <f>T28</f>
        <v>1732184</v>
      </c>
      <c r="W28" s="120"/>
      <c r="X28" s="68"/>
      <c r="Y28" s="135">
        <v>33187300</v>
      </c>
      <c r="Z28" s="123"/>
      <c r="AA28" s="33">
        <v>1</v>
      </c>
    </row>
    <row r="29" spans="1:27" ht="13.5" customHeight="1" x14ac:dyDescent="0.15">
      <c r="A29" s="124"/>
      <c r="B29" s="78" t="s">
        <v>6</v>
      </c>
      <c r="C29" s="78"/>
      <c r="D29" s="80"/>
      <c r="E29" s="33">
        <v>2</v>
      </c>
      <c r="F29" s="119">
        <v>4520</v>
      </c>
      <c r="G29" s="120"/>
      <c r="H29" s="119">
        <v>12000</v>
      </c>
      <c r="I29" s="120"/>
      <c r="J29" s="119">
        <v>654</v>
      </c>
      <c r="K29" s="120"/>
      <c r="L29" s="122">
        <f>F29+H29+J29</f>
        <v>17174</v>
      </c>
      <c r="M29" s="123"/>
      <c r="N29" s="119">
        <v>16329</v>
      </c>
      <c r="O29" s="120"/>
      <c r="P29" s="119">
        <v>13</v>
      </c>
      <c r="Q29" s="120"/>
      <c r="R29" s="122">
        <f>L29-N29</f>
        <v>845</v>
      </c>
      <c r="S29" s="123"/>
      <c r="T29" s="119">
        <v>682211</v>
      </c>
      <c r="U29" s="120"/>
      <c r="V29" s="119">
        <f>T29</f>
        <v>682211</v>
      </c>
      <c r="W29" s="120"/>
      <c r="X29" s="68"/>
      <c r="Y29" s="135">
        <v>10954500</v>
      </c>
      <c r="Z29" s="123"/>
      <c r="AA29" s="33">
        <v>2</v>
      </c>
    </row>
    <row r="30" spans="1:27" s="62" customFormat="1" ht="13.5" customHeight="1" x14ac:dyDescent="0.15">
      <c r="A30" s="124"/>
      <c r="B30" s="82" t="s">
        <v>2</v>
      </c>
      <c r="C30" s="82"/>
      <c r="D30" s="94"/>
      <c r="E30" s="28">
        <v>3</v>
      </c>
      <c r="F30" s="136">
        <f>SUM(F28:G29)</f>
        <v>8591</v>
      </c>
      <c r="G30" s="137"/>
      <c r="H30" s="136">
        <f>SUM(H28:I29)</f>
        <v>24671</v>
      </c>
      <c r="I30" s="137"/>
      <c r="J30" s="136">
        <f>SUM(J28:K29)</f>
        <v>1289</v>
      </c>
      <c r="K30" s="137"/>
      <c r="L30" s="138">
        <f>SUM(L28:L29)</f>
        <v>34551</v>
      </c>
      <c r="M30" s="139"/>
      <c r="N30" s="136">
        <f>SUM(N28:O29)</f>
        <v>32261</v>
      </c>
      <c r="O30" s="137"/>
      <c r="P30" s="136">
        <f>SUM(P28:Q29)</f>
        <v>25</v>
      </c>
      <c r="Q30" s="137"/>
      <c r="R30" s="138">
        <f>SUM(R28:R29)</f>
        <v>2290</v>
      </c>
      <c r="S30" s="139"/>
      <c r="T30" s="136">
        <f>SUM(T28:U29)</f>
        <v>2414395</v>
      </c>
      <c r="U30" s="137"/>
      <c r="V30" s="136">
        <f>SUM(V28:W29)</f>
        <v>2414395</v>
      </c>
      <c r="W30" s="137"/>
      <c r="X30" s="70"/>
      <c r="Y30" s="140">
        <f>+Y28+Y29</f>
        <v>44141800</v>
      </c>
      <c r="Z30" s="139"/>
      <c r="AA30" s="28">
        <v>3</v>
      </c>
    </row>
    <row r="31" spans="1:27" ht="7.5" customHeight="1" x14ac:dyDescent="0.15">
      <c r="A31" s="95"/>
      <c r="B31" s="14"/>
      <c r="C31" s="14"/>
      <c r="D31" s="96"/>
      <c r="E31" s="33"/>
      <c r="F31" s="119"/>
      <c r="G31" s="120"/>
      <c r="H31" s="119"/>
      <c r="I31" s="120"/>
      <c r="J31" s="119"/>
      <c r="K31" s="120"/>
      <c r="L31" s="73"/>
      <c r="M31" s="74"/>
      <c r="N31" s="119"/>
      <c r="O31" s="120"/>
      <c r="P31" s="119"/>
      <c r="Q31" s="120"/>
      <c r="R31" s="75"/>
      <c r="S31" s="75"/>
      <c r="T31" s="119"/>
      <c r="U31" s="120"/>
      <c r="V31" s="119"/>
      <c r="W31" s="120"/>
      <c r="X31" s="68"/>
      <c r="Y31" s="75"/>
      <c r="Z31" s="74"/>
      <c r="AA31" s="33"/>
    </row>
    <row r="32" spans="1:27" ht="21.95" customHeight="1" x14ac:dyDescent="0.15">
      <c r="A32" s="124" t="s">
        <v>31</v>
      </c>
      <c r="B32" s="127" t="s">
        <v>74</v>
      </c>
      <c r="C32" s="127"/>
      <c r="D32" s="128"/>
      <c r="E32" s="33">
        <v>4</v>
      </c>
      <c r="F32" s="119">
        <v>446</v>
      </c>
      <c r="G32" s="120"/>
      <c r="H32" s="119">
        <v>1694</v>
      </c>
      <c r="I32" s="120"/>
      <c r="J32" s="119">
        <v>15</v>
      </c>
      <c r="K32" s="120"/>
      <c r="L32" s="122">
        <f>F32+H32+J32</f>
        <v>2155</v>
      </c>
      <c r="M32" s="123"/>
      <c r="N32" s="119">
        <v>2037</v>
      </c>
      <c r="O32" s="120"/>
      <c r="P32" s="119">
        <v>0</v>
      </c>
      <c r="Q32" s="120"/>
      <c r="R32" s="122">
        <f>L32-N32</f>
        <v>118</v>
      </c>
      <c r="S32" s="123"/>
      <c r="T32" s="119">
        <v>228398</v>
      </c>
      <c r="U32" s="120"/>
      <c r="V32" s="119">
        <f t="shared" ref="V32:V35" si="0">T32</f>
        <v>228398</v>
      </c>
      <c r="W32" s="120"/>
      <c r="X32" s="68"/>
      <c r="Y32" s="135">
        <v>2407300</v>
      </c>
      <c r="Z32" s="123"/>
      <c r="AA32" s="33">
        <v>4</v>
      </c>
    </row>
    <row r="33" spans="1:28" ht="13.5" customHeight="1" x14ac:dyDescent="0.15">
      <c r="A33" s="124"/>
      <c r="B33" s="78" t="s">
        <v>66</v>
      </c>
      <c r="C33" s="78"/>
      <c r="D33" s="80"/>
      <c r="E33" s="33">
        <v>5</v>
      </c>
      <c r="F33" s="119">
        <v>6</v>
      </c>
      <c r="G33" s="120"/>
      <c r="H33" s="119">
        <v>30</v>
      </c>
      <c r="I33" s="120"/>
      <c r="J33" s="119">
        <v>0</v>
      </c>
      <c r="K33" s="120"/>
      <c r="L33" s="122">
        <f>F33+H33+J33</f>
        <v>36</v>
      </c>
      <c r="M33" s="123"/>
      <c r="N33" s="119">
        <v>32</v>
      </c>
      <c r="O33" s="120"/>
      <c r="P33" s="119">
        <v>0</v>
      </c>
      <c r="Q33" s="120"/>
      <c r="R33" s="122">
        <f>L33-N33</f>
        <v>4</v>
      </c>
      <c r="S33" s="123"/>
      <c r="T33" s="119">
        <v>4988</v>
      </c>
      <c r="U33" s="120"/>
      <c r="V33" s="119">
        <f t="shared" si="0"/>
        <v>4988</v>
      </c>
      <c r="W33" s="120"/>
      <c r="X33" s="68"/>
      <c r="Y33" s="135">
        <v>58900</v>
      </c>
      <c r="Z33" s="123"/>
      <c r="AA33" s="33">
        <v>5</v>
      </c>
    </row>
    <row r="34" spans="1:28" ht="13.5" customHeight="1" x14ac:dyDescent="0.15">
      <c r="A34" s="124"/>
      <c r="B34" s="78" t="s">
        <v>16</v>
      </c>
      <c r="C34" s="78"/>
      <c r="D34" s="80"/>
      <c r="E34" s="33">
        <v>6</v>
      </c>
      <c r="F34" s="119">
        <v>11</v>
      </c>
      <c r="G34" s="120"/>
      <c r="H34" s="119">
        <v>37</v>
      </c>
      <c r="I34" s="120"/>
      <c r="J34" s="119">
        <v>0</v>
      </c>
      <c r="K34" s="120"/>
      <c r="L34" s="122">
        <f>F34+H34+J34</f>
        <v>48</v>
      </c>
      <c r="M34" s="123"/>
      <c r="N34" s="119">
        <v>47</v>
      </c>
      <c r="O34" s="120"/>
      <c r="P34" s="119">
        <v>0</v>
      </c>
      <c r="Q34" s="120"/>
      <c r="R34" s="122">
        <f>L34-N34</f>
        <v>1</v>
      </c>
      <c r="S34" s="123"/>
      <c r="T34" s="119">
        <v>600</v>
      </c>
      <c r="U34" s="120"/>
      <c r="V34" s="119">
        <f t="shared" si="0"/>
        <v>600</v>
      </c>
      <c r="W34" s="120"/>
      <c r="X34" s="68"/>
      <c r="Y34" s="135">
        <v>12000</v>
      </c>
      <c r="Z34" s="123"/>
      <c r="AA34" s="33">
        <v>6</v>
      </c>
    </row>
    <row r="35" spans="1:28" ht="13.5" customHeight="1" x14ac:dyDescent="0.15">
      <c r="A35" s="124"/>
      <c r="B35" s="78" t="s">
        <v>67</v>
      </c>
      <c r="C35" s="78"/>
      <c r="D35" s="80"/>
      <c r="E35" s="33">
        <v>7</v>
      </c>
      <c r="F35" s="119">
        <v>552</v>
      </c>
      <c r="G35" s="120"/>
      <c r="H35" s="119">
        <v>766</v>
      </c>
      <c r="I35" s="120"/>
      <c r="J35" s="119">
        <v>11</v>
      </c>
      <c r="K35" s="120"/>
      <c r="L35" s="122">
        <f>F35+H35+J35</f>
        <v>1329</v>
      </c>
      <c r="M35" s="123"/>
      <c r="N35" s="119">
        <v>1301</v>
      </c>
      <c r="O35" s="120"/>
      <c r="P35" s="119">
        <v>1</v>
      </c>
      <c r="Q35" s="120"/>
      <c r="R35" s="122">
        <f>L35-N35</f>
        <v>28</v>
      </c>
      <c r="S35" s="123"/>
      <c r="T35" s="119">
        <v>22881</v>
      </c>
      <c r="U35" s="120"/>
      <c r="V35" s="119">
        <f t="shared" si="0"/>
        <v>22881</v>
      </c>
      <c r="W35" s="120"/>
      <c r="X35" s="68"/>
      <c r="Y35" s="135">
        <v>521800</v>
      </c>
      <c r="Z35" s="123"/>
      <c r="AA35" s="33">
        <v>7</v>
      </c>
    </row>
    <row r="36" spans="1:28" s="62" customFormat="1" ht="13.5" customHeight="1" x14ac:dyDescent="0.15">
      <c r="A36" s="124"/>
      <c r="B36" s="82" t="s">
        <v>2</v>
      </c>
      <c r="C36" s="82"/>
      <c r="D36" s="94"/>
      <c r="E36" s="28">
        <v>8</v>
      </c>
      <c r="F36" s="136">
        <f>SUM(F32:G35)</f>
        <v>1015</v>
      </c>
      <c r="G36" s="137"/>
      <c r="H36" s="136">
        <f>SUM(H32:I35)</f>
        <v>2527</v>
      </c>
      <c r="I36" s="137"/>
      <c r="J36" s="136">
        <f>SUM(J32:K35)</f>
        <v>26</v>
      </c>
      <c r="K36" s="137"/>
      <c r="L36" s="138">
        <f>SUM(L32:L35)</f>
        <v>3568</v>
      </c>
      <c r="M36" s="139"/>
      <c r="N36" s="136">
        <f>SUM(N32:O35)</f>
        <v>3417</v>
      </c>
      <c r="O36" s="137"/>
      <c r="P36" s="136">
        <f>SUM(P32:Q35)</f>
        <v>1</v>
      </c>
      <c r="Q36" s="137"/>
      <c r="R36" s="138">
        <f>SUM(R32:R35)</f>
        <v>151</v>
      </c>
      <c r="S36" s="139"/>
      <c r="T36" s="136">
        <f>SUM(T32:U35)</f>
        <v>256867</v>
      </c>
      <c r="U36" s="137"/>
      <c r="V36" s="136">
        <f>SUM(V32:W35)</f>
        <v>256867</v>
      </c>
      <c r="W36" s="137"/>
      <c r="X36" s="70"/>
      <c r="Y36" s="140">
        <f>SUM(Y32:Z35)</f>
        <v>3000000</v>
      </c>
      <c r="Z36" s="139"/>
      <c r="AA36" s="28">
        <v>8</v>
      </c>
    </row>
    <row r="37" spans="1:28" ht="7.5" customHeight="1" x14ac:dyDescent="0.15">
      <c r="A37" s="97"/>
      <c r="B37" s="19"/>
      <c r="C37" s="19"/>
      <c r="D37" s="98"/>
      <c r="E37" s="33"/>
      <c r="F37" s="119"/>
      <c r="G37" s="120"/>
      <c r="H37" s="119"/>
      <c r="I37" s="120"/>
      <c r="J37" s="119"/>
      <c r="K37" s="120"/>
      <c r="L37" s="68"/>
      <c r="M37" s="69"/>
      <c r="N37" s="119"/>
      <c r="O37" s="120"/>
      <c r="P37" s="119"/>
      <c r="Q37" s="120"/>
      <c r="R37" s="75"/>
      <c r="S37" s="75"/>
      <c r="T37" s="117"/>
      <c r="U37" s="118"/>
      <c r="V37" s="117"/>
      <c r="W37" s="118"/>
      <c r="X37" s="68"/>
      <c r="Y37" s="75"/>
      <c r="Z37" s="74"/>
      <c r="AA37" s="33"/>
    </row>
    <row r="38" spans="1:28" ht="13.5" customHeight="1" x14ac:dyDescent="0.15">
      <c r="A38" s="124" t="s">
        <v>32</v>
      </c>
      <c r="B38" s="125" t="s">
        <v>22</v>
      </c>
      <c r="C38" s="14" t="s">
        <v>21</v>
      </c>
      <c r="D38" s="96"/>
      <c r="E38" s="33">
        <v>9</v>
      </c>
      <c r="F38" s="119">
        <v>36</v>
      </c>
      <c r="G38" s="120"/>
      <c r="H38" s="119">
        <v>9</v>
      </c>
      <c r="I38" s="120"/>
      <c r="J38" s="119">
        <v>0</v>
      </c>
      <c r="K38" s="120"/>
      <c r="L38" s="122">
        <f>F38+H38+J38</f>
        <v>45</v>
      </c>
      <c r="M38" s="123"/>
      <c r="N38" s="119">
        <v>44</v>
      </c>
      <c r="O38" s="120"/>
      <c r="P38" s="119">
        <v>0</v>
      </c>
      <c r="Q38" s="120"/>
      <c r="R38" s="122">
        <f>L38-N38</f>
        <v>1</v>
      </c>
      <c r="S38" s="123"/>
      <c r="T38" s="119">
        <v>815</v>
      </c>
      <c r="U38" s="120"/>
      <c r="V38" s="119">
        <f t="shared" ref="V38:V40" si="1">T38</f>
        <v>815</v>
      </c>
      <c r="W38" s="120"/>
      <c r="X38" s="68"/>
      <c r="Y38" s="135">
        <v>4000</v>
      </c>
      <c r="Z38" s="123"/>
      <c r="AA38" s="33">
        <v>9</v>
      </c>
    </row>
    <row r="39" spans="1:28" ht="13.5" customHeight="1" x14ac:dyDescent="0.15">
      <c r="A39" s="124"/>
      <c r="B39" s="125"/>
      <c r="C39" s="85" t="s">
        <v>20</v>
      </c>
      <c r="D39" s="99"/>
      <c r="E39" s="33">
        <v>10</v>
      </c>
      <c r="F39" s="119">
        <v>7</v>
      </c>
      <c r="G39" s="120"/>
      <c r="H39" s="119">
        <v>20</v>
      </c>
      <c r="I39" s="120"/>
      <c r="J39" s="119">
        <v>0</v>
      </c>
      <c r="K39" s="120"/>
      <c r="L39" s="122">
        <f>F39+H39+J39</f>
        <v>27</v>
      </c>
      <c r="M39" s="123"/>
      <c r="N39" s="119">
        <v>25</v>
      </c>
      <c r="O39" s="120"/>
      <c r="P39" s="119">
        <v>0</v>
      </c>
      <c r="Q39" s="120"/>
      <c r="R39" s="122">
        <f>L39-N39</f>
        <v>2</v>
      </c>
      <c r="S39" s="123"/>
      <c r="T39" s="119">
        <v>1644</v>
      </c>
      <c r="U39" s="120"/>
      <c r="V39" s="119">
        <f t="shared" si="1"/>
        <v>1644</v>
      </c>
      <c r="W39" s="120"/>
      <c r="X39" s="68"/>
      <c r="Y39" s="135">
        <v>32800</v>
      </c>
      <c r="Z39" s="123"/>
      <c r="AA39" s="33">
        <v>10</v>
      </c>
    </row>
    <row r="40" spans="1:28" ht="13.5" customHeight="1" x14ac:dyDescent="0.15">
      <c r="A40" s="124"/>
      <c r="B40" s="78" t="s">
        <v>19</v>
      </c>
      <c r="C40" s="78"/>
      <c r="D40" s="80"/>
      <c r="E40" s="33">
        <v>11</v>
      </c>
      <c r="F40" s="119">
        <v>14</v>
      </c>
      <c r="G40" s="120"/>
      <c r="H40" s="119">
        <v>50</v>
      </c>
      <c r="I40" s="120"/>
      <c r="J40" s="119">
        <v>1</v>
      </c>
      <c r="K40" s="120"/>
      <c r="L40" s="122">
        <f>F40+H40+J40</f>
        <v>65</v>
      </c>
      <c r="M40" s="123"/>
      <c r="N40" s="119">
        <v>57</v>
      </c>
      <c r="O40" s="120"/>
      <c r="P40" s="119">
        <v>0</v>
      </c>
      <c r="Q40" s="120"/>
      <c r="R40" s="122">
        <f>L40-N40</f>
        <v>8</v>
      </c>
      <c r="S40" s="123"/>
      <c r="T40" s="119">
        <v>10682</v>
      </c>
      <c r="U40" s="120"/>
      <c r="V40" s="119">
        <f t="shared" si="1"/>
        <v>10682</v>
      </c>
      <c r="W40" s="120"/>
      <c r="X40" s="68"/>
      <c r="Y40" s="135">
        <v>289600</v>
      </c>
      <c r="Z40" s="123"/>
      <c r="AA40" s="33">
        <v>11</v>
      </c>
    </row>
    <row r="41" spans="1:28" s="62" customFormat="1" ht="13.5" customHeight="1" x14ac:dyDescent="0.15">
      <c r="A41" s="124"/>
      <c r="B41" s="82" t="s">
        <v>27</v>
      </c>
      <c r="C41" s="82"/>
      <c r="D41" s="61"/>
      <c r="E41" s="28">
        <v>12</v>
      </c>
      <c r="F41" s="136">
        <f>SUM(F38:G40)</f>
        <v>57</v>
      </c>
      <c r="G41" s="137"/>
      <c r="H41" s="136">
        <f>SUM(H38:I40)</f>
        <v>79</v>
      </c>
      <c r="I41" s="137"/>
      <c r="J41" s="136">
        <f>SUM(J38:K40)</f>
        <v>1</v>
      </c>
      <c r="K41" s="137"/>
      <c r="L41" s="138">
        <f>SUM(L38:L40)</f>
        <v>137</v>
      </c>
      <c r="M41" s="139"/>
      <c r="N41" s="136">
        <f>SUM(N38:O40)</f>
        <v>126</v>
      </c>
      <c r="O41" s="137"/>
      <c r="P41" s="136">
        <f>SUM(P38:Q40)</f>
        <v>0</v>
      </c>
      <c r="Q41" s="137"/>
      <c r="R41" s="138">
        <f>SUM(R38:R40)</f>
        <v>11</v>
      </c>
      <c r="S41" s="139"/>
      <c r="T41" s="136">
        <f>SUM(T38:U40)</f>
        <v>13141</v>
      </c>
      <c r="U41" s="137"/>
      <c r="V41" s="136">
        <f>SUM(V38:W40)</f>
        <v>13141</v>
      </c>
      <c r="W41" s="137"/>
      <c r="X41" s="70"/>
      <c r="Y41" s="140">
        <f>SUM(Y38:Z40)</f>
        <v>326400</v>
      </c>
      <c r="Z41" s="139"/>
      <c r="AA41" s="28">
        <v>12</v>
      </c>
    </row>
    <row r="42" spans="1:28" ht="7.5" customHeight="1" x14ac:dyDescent="0.15">
      <c r="A42" s="83"/>
      <c r="B42" s="20"/>
      <c r="C42" s="20"/>
      <c r="D42" s="21"/>
      <c r="E42" s="33"/>
      <c r="F42" s="119"/>
      <c r="G42" s="120"/>
      <c r="H42" s="117"/>
      <c r="I42" s="118"/>
      <c r="J42" s="119"/>
      <c r="K42" s="120"/>
      <c r="L42" s="73"/>
      <c r="M42" s="74"/>
      <c r="N42" s="119"/>
      <c r="O42" s="120"/>
      <c r="P42" s="119"/>
      <c r="Q42" s="120"/>
      <c r="R42" s="75"/>
      <c r="S42" s="75"/>
      <c r="T42" s="117"/>
      <c r="U42" s="118"/>
      <c r="V42" s="117"/>
      <c r="W42" s="118"/>
      <c r="X42" s="68"/>
      <c r="Y42" s="75"/>
      <c r="Z42" s="74"/>
      <c r="AA42" s="33"/>
    </row>
    <row r="43" spans="1:28" ht="13.5" customHeight="1" x14ac:dyDescent="0.15">
      <c r="A43" s="100" t="s">
        <v>46</v>
      </c>
      <c r="B43" s="78"/>
      <c r="C43" s="78"/>
      <c r="D43" s="80"/>
      <c r="E43" s="33">
        <v>13</v>
      </c>
      <c r="F43" s="119">
        <v>0</v>
      </c>
      <c r="G43" s="120"/>
      <c r="H43" s="119">
        <v>0</v>
      </c>
      <c r="I43" s="120"/>
      <c r="J43" s="119">
        <v>0</v>
      </c>
      <c r="K43" s="120"/>
      <c r="L43" s="122">
        <f>F43+H43+J43</f>
        <v>0</v>
      </c>
      <c r="M43" s="123"/>
      <c r="N43" s="119">
        <v>0</v>
      </c>
      <c r="O43" s="120"/>
      <c r="P43" s="119">
        <v>0</v>
      </c>
      <c r="Q43" s="120"/>
      <c r="R43" s="122">
        <f>L43-N43</f>
        <v>0</v>
      </c>
      <c r="S43" s="123"/>
      <c r="T43" s="119">
        <v>0</v>
      </c>
      <c r="U43" s="120"/>
      <c r="V43" s="119">
        <f t="shared" ref="V43:V44" si="2">T43</f>
        <v>0</v>
      </c>
      <c r="W43" s="120"/>
      <c r="X43" s="68"/>
      <c r="Y43" s="135">
        <v>0</v>
      </c>
      <c r="Z43" s="123"/>
      <c r="AA43" s="33">
        <v>13</v>
      </c>
    </row>
    <row r="44" spans="1:28" ht="13.5" customHeight="1" x14ac:dyDescent="0.15">
      <c r="A44" s="100" t="s">
        <v>26</v>
      </c>
      <c r="B44" s="78"/>
      <c r="C44" s="78"/>
      <c r="D44" s="80"/>
      <c r="E44" s="33">
        <v>14</v>
      </c>
      <c r="F44" s="119">
        <v>127</v>
      </c>
      <c r="G44" s="120"/>
      <c r="H44" s="119">
        <v>451</v>
      </c>
      <c r="I44" s="120"/>
      <c r="J44" s="119">
        <v>4</v>
      </c>
      <c r="K44" s="120"/>
      <c r="L44" s="122">
        <f>F44+H44+J44</f>
        <v>582</v>
      </c>
      <c r="M44" s="123"/>
      <c r="N44" s="119">
        <v>556</v>
      </c>
      <c r="O44" s="120"/>
      <c r="P44" s="119">
        <v>0</v>
      </c>
      <c r="Q44" s="120"/>
      <c r="R44" s="122">
        <f>L44-N44</f>
        <v>26</v>
      </c>
      <c r="S44" s="123"/>
      <c r="T44" s="119">
        <v>36344</v>
      </c>
      <c r="U44" s="120"/>
      <c r="V44" s="119">
        <f t="shared" si="2"/>
        <v>36344</v>
      </c>
      <c r="W44" s="120"/>
      <c r="X44" s="68"/>
      <c r="Y44" s="135">
        <v>473800</v>
      </c>
      <c r="Z44" s="123"/>
      <c r="AA44" s="33">
        <v>14</v>
      </c>
    </row>
    <row r="45" spans="1:28" s="62" customFormat="1" ht="17.25" customHeight="1" x14ac:dyDescent="0.15">
      <c r="A45" s="58" t="s">
        <v>84</v>
      </c>
      <c r="B45" s="86"/>
      <c r="C45" s="86"/>
      <c r="D45" s="87"/>
      <c r="E45" s="63">
        <v>15</v>
      </c>
      <c r="F45" s="130">
        <f>F30+F36+F41+F43+F44</f>
        <v>9790</v>
      </c>
      <c r="G45" s="131"/>
      <c r="H45" s="130">
        <f>H30+H36+H41+H43+H44</f>
        <v>27728</v>
      </c>
      <c r="I45" s="131"/>
      <c r="J45" s="130">
        <f>J30+J36+J41+J43+J44</f>
        <v>1320</v>
      </c>
      <c r="K45" s="131"/>
      <c r="L45" s="134">
        <f>L30+L36+L41+L43+L44</f>
        <v>38838</v>
      </c>
      <c r="M45" s="133"/>
      <c r="N45" s="130">
        <f>N30+N36+N41+N43+N44</f>
        <v>36360</v>
      </c>
      <c r="O45" s="131"/>
      <c r="P45" s="130">
        <f>P30+P36+P41+P43+P44</f>
        <v>26</v>
      </c>
      <c r="Q45" s="131"/>
      <c r="R45" s="134">
        <f>R30+R36+R41+R43+R44</f>
        <v>2478</v>
      </c>
      <c r="S45" s="133"/>
      <c r="T45" s="130">
        <f>T30+T36+T41+T43+T44</f>
        <v>2720747</v>
      </c>
      <c r="U45" s="131"/>
      <c r="V45" s="130">
        <f>V30+V36+V41+V43+V44</f>
        <v>2720747</v>
      </c>
      <c r="W45" s="131"/>
      <c r="X45" s="71"/>
      <c r="Y45" s="132">
        <f>Y30+Y36+Y41+Y43+Y44</f>
        <v>47942000</v>
      </c>
      <c r="Z45" s="133"/>
      <c r="AA45" s="63">
        <v>15</v>
      </c>
    </row>
    <row r="46" spans="1:28" s="6" customFormat="1" ht="13.5" customHeight="1" x14ac:dyDescent="0.15">
      <c r="A46" s="12" t="s">
        <v>62</v>
      </c>
      <c r="B46" s="1"/>
      <c r="C46" s="1"/>
      <c r="D46" s="1"/>
      <c r="E46" s="34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4"/>
    </row>
    <row r="47" spans="1:28" x14ac:dyDescent="0.15">
      <c r="E47" s="30"/>
      <c r="W47" s="3"/>
      <c r="X47" s="3"/>
      <c r="Y47" s="30"/>
    </row>
    <row r="48" spans="1:28" x14ac:dyDescent="0.15">
      <c r="E48" s="30"/>
      <c r="W48" s="3"/>
      <c r="X48" s="3"/>
      <c r="Y48" s="30"/>
    </row>
    <row r="49" spans="5:25" x14ac:dyDescent="0.15">
      <c r="E49" s="30"/>
      <c r="W49" s="3"/>
      <c r="X49" s="3"/>
      <c r="Y49" s="30"/>
    </row>
    <row r="50" spans="5:25" x14ac:dyDescent="0.15">
      <c r="E50" s="30"/>
      <c r="W50" s="3"/>
      <c r="X50" s="3"/>
      <c r="Y50" s="30"/>
    </row>
    <row r="51" spans="5:25" x14ac:dyDescent="0.15">
      <c r="E51" s="30"/>
      <c r="W51" s="3"/>
      <c r="X51" s="30"/>
    </row>
    <row r="52" spans="5:25" x14ac:dyDescent="0.15">
      <c r="E52" s="30"/>
      <c r="W52" s="3"/>
      <c r="X52" s="30"/>
    </row>
    <row r="53" spans="5:25" x14ac:dyDescent="0.15">
      <c r="E53" s="30"/>
      <c r="W53" s="3"/>
      <c r="X53" s="30"/>
    </row>
    <row r="54" spans="5:25" x14ac:dyDescent="0.15">
      <c r="E54" s="30"/>
      <c r="W54" s="3"/>
      <c r="X54" s="30"/>
    </row>
    <row r="55" spans="5:25" x14ac:dyDescent="0.15">
      <c r="E55" s="30"/>
      <c r="W55" s="3"/>
      <c r="X55" s="30"/>
    </row>
    <row r="56" spans="5:25" x14ac:dyDescent="0.15">
      <c r="E56" s="30"/>
      <c r="W56" s="3"/>
      <c r="X56" s="30"/>
    </row>
    <row r="57" spans="5:25" x14ac:dyDescent="0.15">
      <c r="E57" s="30"/>
      <c r="W57" s="3"/>
      <c r="X57" s="30"/>
    </row>
    <row r="58" spans="5:25" x14ac:dyDescent="0.15">
      <c r="E58" s="30"/>
      <c r="W58" s="3"/>
      <c r="X58" s="30"/>
    </row>
    <row r="59" spans="5:25" x14ac:dyDescent="0.15">
      <c r="E59" s="30"/>
      <c r="W59" s="3"/>
      <c r="X59" s="30"/>
    </row>
    <row r="60" spans="5:25" x14ac:dyDescent="0.15">
      <c r="E60" s="30"/>
      <c r="W60" s="3"/>
      <c r="X60" s="30"/>
    </row>
    <row r="61" spans="5:25" x14ac:dyDescent="0.15">
      <c r="E61" s="30"/>
      <c r="W61" s="3"/>
      <c r="X61" s="30"/>
    </row>
    <row r="62" spans="5:25" x14ac:dyDescent="0.15">
      <c r="E62" s="30"/>
      <c r="W62" s="3"/>
      <c r="X62" s="30"/>
    </row>
    <row r="63" spans="5:25" x14ac:dyDescent="0.15">
      <c r="E63" s="30"/>
      <c r="W63" s="3"/>
      <c r="X63" s="30"/>
    </row>
    <row r="64" spans="5:25" x14ac:dyDescent="0.15">
      <c r="E64" s="30"/>
      <c r="W64" s="3"/>
      <c r="X64" s="30"/>
    </row>
    <row r="65" spans="5:24" x14ac:dyDescent="0.15">
      <c r="E65" s="30"/>
      <c r="W65" s="3"/>
      <c r="X65" s="30"/>
    </row>
    <row r="66" spans="5:24" x14ac:dyDescent="0.15">
      <c r="E66" s="30"/>
      <c r="W66" s="3"/>
      <c r="X66" s="30"/>
    </row>
    <row r="67" spans="5:24" x14ac:dyDescent="0.15">
      <c r="E67" s="30"/>
      <c r="W67" s="3"/>
      <c r="X67" s="30"/>
    </row>
    <row r="68" spans="5:24" x14ac:dyDescent="0.15">
      <c r="E68" s="30"/>
      <c r="W68" s="3"/>
      <c r="X68" s="30"/>
    </row>
    <row r="69" spans="5:24" x14ac:dyDescent="0.15">
      <c r="E69" s="30"/>
      <c r="W69" s="3"/>
      <c r="X69" s="30"/>
    </row>
    <row r="70" spans="5:24" x14ac:dyDescent="0.15">
      <c r="E70" s="30"/>
      <c r="W70" s="3"/>
      <c r="X70" s="30"/>
    </row>
    <row r="71" spans="5:24" x14ac:dyDescent="0.15">
      <c r="E71" s="30"/>
      <c r="W71" s="3"/>
      <c r="X71" s="30"/>
    </row>
    <row r="72" spans="5:24" x14ac:dyDescent="0.15">
      <c r="E72" s="30"/>
      <c r="W72" s="3"/>
      <c r="X72" s="30"/>
    </row>
    <row r="73" spans="5:24" x14ac:dyDescent="0.15">
      <c r="E73" s="30"/>
      <c r="W73" s="3"/>
      <c r="X73" s="30"/>
    </row>
    <row r="74" spans="5:24" x14ac:dyDescent="0.15">
      <c r="E74" s="30"/>
      <c r="W74" s="3"/>
      <c r="X74" s="30"/>
    </row>
    <row r="75" spans="5:24" x14ac:dyDescent="0.15">
      <c r="E75" s="30"/>
      <c r="W75" s="3"/>
      <c r="X75" s="30"/>
    </row>
    <row r="76" spans="5:24" x14ac:dyDescent="0.15">
      <c r="E76" s="30"/>
      <c r="W76" s="3"/>
      <c r="X76" s="30"/>
    </row>
    <row r="77" spans="5:24" x14ac:dyDescent="0.15">
      <c r="E77" s="30"/>
      <c r="W77" s="3"/>
      <c r="X77" s="30"/>
    </row>
    <row r="78" spans="5:24" x14ac:dyDescent="0.15">
      <c r="E78" s="30"/>
      <c r="W78" s="3"/>
      <c r="X78" s="30"/>
    </row>
    <row r="79" spans="5:24" x14ac:dyDescent="0.15">
      <c r="E79" s="30"/>
      <c r="W79" s="3"/>
      <c r="X79" s="30"/>
    </row>
    <row r="80" spans="5:24" x14ac:dyDescent="0.15">
      <c r="E80" s="30"/>
      <c r="W80" s="3"/>
      <c r="X80" s="30"/>
    </row>
    <row r="81" spans="5:24" x14ac:dyDescent="0.15">
      <c r="E81" s="30"/>
      <c r="W81" s="3"/>
      <c r="X81" s="30"/>
    </row>
    <row r="82" spans="5:24" x14ac:dyDescent="0.15">
      <c r="E82" s="30"/>
      <c r="W82" s="3"/>
      <c r="X82" s="30"/>
    </row>
    <row r="83" spans="5:24" x14ac:dyDescent="0.15">
      <c r="E83" s="30"/>
      <c r="W83" s="3"/>
      <c r="X83" s="30"/>
    </row>
    <row r="84" spans="5:24" x14ac:dyDescent="0.15">
      <c r="E84" s="30"/>
      <c r="W84" s="3"/>
      <c r="X84" s="30"/>
    </row>
    <row r="85" spans="5:24" x14ac:dyDescent="0.15">
      <c r="E85" s="30"/>
      <c r="W85" s="3"/>
      <c r="X85" s="30"/>
    </row>
    <row r="86" spans="5:24" x14ac:dyDescent="0.15">
      <c r="E86" s="30"/>
      <c r="W86" s="3"/>
      <c r="X86" s="30"/>
    </row>
    <row r="87" spans="5:24" x14ac:dyDescent="0.15">
      <c r="E87" s="30"/>
      <c r="W87" s="3"/>
      <c r="X87" s="30"/>
    </row>
    <row r="88" spans="5:24" x14ac:dyDescent="0.15">
      <c r="E88" s="30"/>
      <c r="W88" s="3"/>
      <c r="X88" s="30"/>
    </row>
    <row r="89" spans="5:24" x14ac:dyDescent="0.15">
      <c r="E89" s="30"/>
      <c r="W89" s="3"/>
      <c r="X89" s="30"/>
    </row>
    <row r="90" spans="5:24" x14ac:dyDescent="0.15">
      <c r="E90" s="30"/>
      <c r="W90" s="3"/>
      <c r="X90" s="30"/>
    </row>
    <row r="91" spans="5:24" x14ac:dyDescent="0.15">
      <c r="E91" s="30"/>
      <c r="W91" s="3"/>
      <c r="X91" s="30"/>
    </row>
    <row r="92" spans="5:24" x14ac:dyDescent="0.15">
      <c r="E92" s="30"/>
      <c r="W92" s="3"/>
      <c r="X92" s="30"/>
    </row>
    <row r="93" spans="5:24" x14ac:dyDescent="0.15">
      <c r="E93" s="30"/>
      <c r="W93" s="3"/>
      <c r="X93" s="30"/>
    </row>
    <row r="94" spans="5:24" x14ac:dyDescent="0.15">
      <c r="E94" s="30"/>
      <c r="W94" s="3"/>
      <c r="X94" s="30"/>
    </row>
    <row r="95" spans="5:24" x14ac:dyDescent="0.15">
      <c r="E95" s="30"/>
      <c r="W95" s="3"/>
      <c r="X95" s="30"/>
    </row>
    <row r="96" spans="5:24" x14ac:dyDescent="0.15">
      <c r="E96" s="30"/>
      <c r="W96" s="3"/>
      <c r="X96" s="30"/>
    </row>
    <row r="97" spans="5:24" x14ac:dyDescent="0.15">
      <c r="E97" s="30"/>
      <c r="W97" s="3"/>
      <c r="X97" s="30"/>
    </row>
    <row r="98" spans="5:24" x14ac:dyDescent="0.15">
      <c r="E98" s="30"/>
      <c r="W98" s="3"/>
      <c r="X98" s="30"/>
    </row>
    <row r="99" spans="5:24" x14ac:dyDescent="0.15">
      <c r="E99" s="30"/>
      <c r="W99" s="3"/>
      <c r="X99" s="30"/>
    </row>
    <row r="100" spans="5:24" x14ac:dyDescent="0.15">
      <c r="E100" s="30"/>
      <c r="W100" s="3"/>
      <c r="X100" s="30"/>
    </row>
    <row r="101" spans="5:24" x14ac:dyDescent="0.15">
      <c r="E101" s="30"/>
      <c r="W101" s="3"/>
      <c r="X101" s="30"/>
    </row>
    <row r="102" spans="5:24" x14ac:dyDescent="0.15">
      <c r="E102" s="30"/>
      <c r="W102" s="3"/>
      <c r="X102" s="30"/>
    </row>
    <row r="103" spans="5:24" x14ac:dyDescent="0.15">
      <c r="E103" s="30"/>
      <c r="W103" s="3"/>
      <c r="X103" s="30"/>
    </row>
    <row r="104" spans="5:24" x14ac:dyDescent="0.15">
      <c r="E104" s="30"/>
      <c r="W104" s="3"/>
      <c r="X104" s="30"/>
    </row>
    <row r="105" spans="5:24" x14ac:dyDescent="0.15">
      <c r="E105" s="30"/>
      <c r="W105" s="3"/>
      <c r="X105" s="30"/>
    </row>
    <row r="106" spans="5:24" x14ac:dyDescent="0.15">
      <c r="E106" s="30"/>
      <c r="W106" s="3"/>
      <c r="X106" s="30"/>
    </row>
    <row r="107" spans="5:24" x14ac:dyDescent="0.15">
      <c r="E107" s="30"/>
      <c r="W107" s="30"/>
    </row>
    <row r="108" spans="5:24" x14ac:dyDescent="0.15">
      <c r="E108" s="30"/>
      <c r="W108" s="30"/>
    </row>
    <row r="109" spans="5:24" x14ac:dyDescent="0.15">
      <c r="E109" s="30"/>
      <c r="W109" s="30"/>
    </row>
    <row r="110" spans="5:24" x14ac:dyDescent="0.15">
      <c r="E110" s="30"/>
      <c r="W110" s="30"/>
    </row>
    <row r="111" spans="5:24" x14ac:dyDescent="0.15">
      <c r="E111" s="30"/>
      <c r="W111" s="30"/>
    </row>
    <row r="112" spans="5:24" x14ac:dyDescent="0.15">
      <c r="E112" s="30"/>
      <c r="W112" s="30"/>
    </row>
    <row r="113" spans="5:23" x14ac:dyDescent="0.15">
      <c r="E113" s="30"/>
      <c r="W113" s="30"/>
    </row>
    <row r="114" spans="5:23" x14ac:dyDescent="0.15">
      <c r="E114" s="30"/>
      <c r="W114" s="30"/>
    </row>
    <row r="115" spans="5:23" x14ac:dyDescent="0.15">
      <c r="E115" s="30"/>
      <c r="W115" s="30"/>
    </row>
    <row r="116" spans="5:23" x14ac:dyDescent="0.15">
      <c r="E116" s="30"/>
      <c r="W116" s="30"/>
    </row>
    <row r="117" spans="5:23" x14ac:dyDescent="0.15">
      <c r="E117" s="30"/>
      <c r="W117" s="30"/>
    </row>
    <row r="118" spans="5:23" x14ac:dyDescent="0.15">
      <c r="E118" s="30"/>
      <c r="W118" s="30"/>
    </row>
    <row r="119" spans="5:23" x14ac:dyDescent="0.15">
      <c r="E119" s="30"/>
      <c r="W119" s="30"/>
    </row>
    <row r="120" spans="5:23" x14ac:dyDescent="0.15">
      <c r="E120" s="30"/>
      <c r="W120" s="30"/>
    </row>
    <row r="121" spans="5:23" x14ac:dyDescent="0.15">
      <c r="E121" s="30"/>
      <c r="W121" s="30"/>
    </row>
    <row r="122" spans="5:23" x14ac:dyDescent="0.15">
      <c r="E122" s="30"/>
      <c r="W122" s="30"/>
    </row>
    <row r="123" spans="5:23" x14ac:dyDescent="0.15">
      <c r="E123" s="30"/>
      <c r="W123" s="30"/>
    </row>
    <row r="124" spans="5:23" x14ac:dyDescent="0.15">
      <c r="E124" s="30"/>
      <c r="W124" s="30"/>
    </row>
    <row r="125" spans="5:23" x14ac:dyDescent="0.15">
      <c r="E125" s="30"/>
      <c r="W125" s="30"/>
    </row>
    <row r="126" spans="5:23" x14ac:dyDescent="0.15">
      <c r="E126" s="30"/>
      <c r="W126" s="30"/>
    </row>
    <row r="127" spans="5:23" x14ac:dyDescent="0.15">
      <c r="E127" s="30"/>
      <c r="W127" s="30"/>
    </row>
    <row r="128" spans="5:23" x14ac:dyDescent="0.15">
      <c r="E128" s="30"/>
      <c r="W128" s="30"/>
    </row>
    <row r="129" spans="5:23" x14ac:dyDescent="0.15">
      <c r="E129" s="30"/>
      <c r="W129" s="30"/>
    </row>
    <row r="130" spans="5:23" x14ac:dyDescent="0.15">
      <c r="E130" s="30"/>
      <c r="W130" s="30"/>
    </row>
    <row r="131" spans="5:23" x14ac:dyDescent="0.15">
      <c r="E131" s="30"/>
      <c r="W131" s="30"/>
    </row>
    <row r="132" spans="5:23" x14ac:dyDescent="0.15">
      <c r="E132" s="30"/>
      <c r="W132" s="30"/>
    </row>
    <row r="133" spans="5:23" x14ac:dyDescent="0.15">
      <c r="E133" s="30"/>
      <c r="W133" s="30"/>
    </row>
    <row r="134" spans="5:23" x14ac:dyDescent="0.15">
      <c r="E134" s="30"/>
      <c r="W134" s="30"/>
    </row>
    <row r="135" spans="5:23" x14ac:dyDescent="0.15">
      <c r="E135" s="30"/>
      <c r="W135" s="30"/>
    </row>
    <row r="136" spans="5:23" x14ac:dyDescent="0.15">
      <c r="E136" s="30"/>
      <c r="W136" s="30"/>
    </row>
    <row r="137" spans="5:23" x14ac:dyDescent="0.15">
      <c r="E137" s="30"/>
      <c r="W137" s="30"/>
    </row>
    <row r="138" spans="5:23" x14ac:dyDescent="0.15">
      <c r="E138" s="30"/>
      <c r="W138" s="30"/>
    </row>
    <row r="139" spans="5:23" x14ac:dyDescent="0.15">
      <c r="E139" s="30"/>
      <c r="W139" s="30"/>
    </row>
    <row r="140" spans="5:23" x14ac:dyDescent="0.15">
      <c r="E140" s="30"/>
      <c r="W140" s="30"/>
    </row>
    <row r="141" spans="5:23" x14ac:dyDescent="0.15">
      <c r="E141" s="30"/>
      <c r="W141" s="30"/>
    </row>
    <row r="142" spans="5:23" x14ac:dyDescent="0.15">
      <c r="E142" s="30"/>
      <c r="W142" s="30"/>
    </row>
    <row r="143" spans="5:23" x14ac:dyDescent="0.15">
      <c r="E143" s="30"/>
      <c r="W143" s="30"/>
    </row>
    <row r="144" spans="5:23" x14ac:dyDescent="0.15">
      <c r="E144" s="30"/>
      <c r="W144" s="30"/>
    </row>
    <row r="145" spans="5:23" x14ac:dyDescent="0.15">
      <c r="E145" s="30"/>
      <c r="W145" s="30"/>
    </row>
    <row r="146" spans="5:23" x14ac:dyDescent="0.15">
      <c r="E146" s="30"/>
      <c r="W146" s="30"/>
    </row>
    <row r="147" spans="5:23" x14ac:dyDescent="0.15">
      <c r="E147" s="30"/>
      <c r="W147" s="30"/>
    </row>
    <row r="148" spans="5:23" x14ac:dyDescent="0.15">
      <c r="E148" s="30"/>
      <c r="W148" s="30"/>
    </row>
    <row r="149" spans="5:23" x14ac:dyDescent="0.15">
      <c r="E149" s="30"/>
      <c r="W149" s="30"/>
    </row>
    <row r="150" spans="5:23" x14ac:dyDescent="0.15">
      <c r="E150" s="30"/>
      <c r="W150" s="30"/>
    </row>
    <row r="151" spans="5:23" x14ac:dyDescent="0.15">
      <c r="E151" s="30"/>
      <c r="W151" s="30"/>
    </row>
    <row r="152" spans="5:23" x14ac:dyDescent="0.15">
      <c r="E152" s="30"/>
      <c r="W152" s="30"/>
    </row>
    <row r="153" spans="5:23" x14ac:dyDescent="0.15">
      <c r="E153" s="30"/>
      <c r="W153" s="30"/>
    </row>
    <row r="154" spans="5:23" x14ac:dyDescent="0.15">
      <c r="E154" s="30"/>
      <c r="W154" s="30"/>
    </row>
    <row r="155" spans="5:23" x14ac:dyDescent="0.15">
      <c r="E155" s="30"/>
      <c r="W155" s="30"/>
    </row>
    <row r="156" spans="5:23" x14ac:dyDescent="0.15">
      <c r="E156" s="30"/>
      <c r="W156" s="30"/>
    </row>
    <row r="157" spans="5:23" x14ac:dyDescent="0.15">
      <c r="E157" s="30"/>
      <c r="W157" s="30"/>
    </row>
    <row r="158" spans="5:23" x14ac:dyDescent="0.15">
      <c r="E158" s="30"/>
      <c r="W158" s="30"/>
    </row>
    <row r="159" spans="5:23" x14ac:dyDescent="0.15">
      <c r="E159" s="30"/>
      <c r="W159" s="30"/>
    </row>
    <row r="160" spans="5:23" x14ac:dyDescent="0.15">
      <c r="E160" s="30"/>
      <c r="W160" s="30"/>
    </row>
    <row r="161" spans="5:23" x14ac:dyDescent="0.15">
      <c r="E161" s="30"/>
      <c r="W161" s="30"/>
    </row>
    <row r="162" spans="5:23" x14ac:dyDescent="0.15">
      <c r="E162" s="30"/>
      <c r="W162" s="30"/>
    </row>
    <row r="163" spans="5:23" x14ac:dyDescent="0.15">
      <c r="E163" s="30"/>
      <c r="W163" s="30"/>
    </row>
    <row r="164" spans="5:23" x14ac:dyDescent="0.15">
      <c r="E164" s="30"/>
      <c r="W164" s="30"/>
    </row>
    <row r="165" spans="5:23" x14ac:dyDescent="0.15">
      <c r="E165" s="30"/>
      <c r="W165" s="30"/>
    </row>
    <row r="166" spans="5:23" x14ac:dyDescent="0.15">
      <c r="E166" s="30"/>
      <c r="W166" s="30"/>
    </row>
    <row r="167" spans="5:23" x14ac:dyDescent="0.15">
      <c r="E167" s="30"/>
      <c r="W167" s="30"/>
    </row>
    <row r="168" spans="5:23" x14ac:dyDescent="0.15">
      <c r="E168" s="30"/>
      <c r="W168" s="30"/>
    </row>
    <row r="169" spans="5:23" x14ac:dyDescent="0.15">
      <c r="E169" s="30"/>
      <c r="W169" s="30"/>
    </row>
    <row r="170" spans="5:23" x14ac:dyDescent="0.15">
      <c r="E170" s="30"/>
      <c r="W170" s="30"/>
    </row>
    <row r="171" spans="5:23" x14ac:dyDescent="0.15">
      <c r="E171" s="30"/>
      <c r="W171" s="30"/>
    </row>
    <row r="172" spans="5:23" x14ac:dyDescent="0.15">
      <c r="E172" s="30"/>
      <c r="W172" s="30"/>
    </row>
    <row r="173" spans="5:23" x14ac:dyDescent="0.15">
      <c r="E173" s="30"/>
      <c r="W173" s="30"/>
    </row>
    <row r="174" spans="5:23" x14ac:dyDescent="0.15">
      <c r="E174" s="30"/>
      <c r="W174" s="30"/>
    </row>
    <row r="175" spans="5:23" x14ac:dyDescent="0.15">
      <c r="E175" s="30"/>
      <c r="W175" s="30"/>
    </row>
    <row r="176" spans="5:23" x14ac:dyDescent="0.15">
      <c r="E176" s="30"/>
      <c r="W176" s="30"/>
    </row>
    <row r="177" spans="5:23" x14ac:dyDescent="0.15">
      <c r="E177" s="30"/>
      <c r="W177" s="30"/>
    </row>
    <row r="178" spans="5:23" x14ac:dyDescent="0.15">
      <c r="E178" s="30"/>
      <c r="W178" s="30"/>
    </row>
    <row r="179" spans="5:23" x14ac:dyDescent="0.15">
      <c r="E179" s="30"/>
      <c r="W179" s="30"/>
    </row>
    <row r="180" spans="5:23" x14ac:dyDescent="0.15">
      <c r="E180" s="30"/>
      <c r="W180" s="30"/>
    </row>
    <row r="181" spans="5:23" x14ac:dyDescent="0.15">
      <c r="E181" s="30"/>
      <c r="W181" s="30"/>
    </row>
    <row r="182" spans="5:23" x14ac:dyDescent="0.15">
      <c r="E182" s="30"/>
      <c r="W182" s="30"/>
    </row>
    <row r="183" spans="5:23" x14ac:dyDescent="0.15">
      <c r="E183" s="30"/>
      <c r="W183" s="30"/>
    </row>
    <row r="184" spans="5:23" x14ac:dyDescent="0.15">
      <c r="E184" s="30"/>
      <c r="W184" s="30"/>
    </row>
    <row r="185" spans="5:23" x14ac:dyDescent="0.15">
      <c r="E185" s="30"/>
      <c r="W185" s="30"/>
    </row>
    <row r="186" spans="5:23" x14ac:dyDescent="0.15">
      <c r="E186" s="30"/>
      <c r="W186" s="30"/>
    </row>
    <row r="187" spans="5:23" x14ac:dyDescent="0.15">
      <c r="E187" s="30"/>
      <c r="W187" s="30"/>
    </row>
    <row r="188" spans="5:23" x14ac:dyDescent="0.15">
      <c r="E188" s="30"/>
      <c r="W188" s="30"/>
    </row>
    <row r="189" spans="5:23" x14ac:dyDescent="0.15">
      <c r="E189" s="30"/>
      <c r="W189" s="30"/>
    </row>
    <row r="190" spans="5:23" x14ac:dyDescent="0.15">
      <c r="E190" s="30"/>
      <c r="W190" s="30"/>
    </row>
    <row r="191" spans="5:23" x14ac:dyDescent="0.15">
      <c r="E191" s="30"/>
      <c r="W191" s="30"/>
    </row>
    <row r="192" spans="5:23" x14ac:dyDescent="0.15">
      <c r="E192" s="30"/>
      <c r="W192" s="30"/>
    </row>
    <row r="193" spans="5:23" x14ac:dyDescent="0.15">
      <c r="E193" s="30"/>
      <c r="W193" s="30"/>
    </row>
    <row r="194" spans="5:23" x14ac:dyDescent="0.15">
      <c r="E194" s="30"/>
      <c r="W194" s="30"/>
    </row>
    <row r="195" spans="5:23" x14ac:dyDescent="0.15">
      <c r="E195" s="30"/>
      <c r="W195" s="30"/>
    </row>
    <row r="196" spans="5:23" x14ac:dyDescent="0.15">
      <c r="E196" s="30"/>
      <c r="W196" s="30"/>
    </row>
    <row r="197" spans="5:23" x14ac:dyDescent="0.15">
      <c r="E197" s="30"/>
      <c r="W197" s="30"/>
    </row>
    <row r="198" spans="5:23" x14ac:dyDescent="0.15">
      <c r="E198" s="30"/>
      <c r="W198" s="30"/>
    </row>
    <row r="199" spans="5:23" x14ac:dyDescent="0.15">
      <c r="E199" s="30"/>
      <c r="W199" s="30"/>
    </row>
    <row r="200" spans="5:23" x14ac:dyDescent="0.15">
      <c r="E200" s="30"/>
      <c r="W200" s="30"/>
    </row>
    <row r="201" spans="5:23" x14ac:dyDescent="0.15">
      <c r="E201" s="30"/>
      <c r="W201" s="30"/>
    </row>
    <row r="202" spans="5:23" x14ac:dyDescent="0.15">
      <c r="E202" s="30"/>
      <c r="W202" s="30"/>
    </row>
    <row r="203" spans="5:23" x14ac:dyDescent="0.15">
      <c r="E203" s="30"/>
      <c r="W203" s="30"/>
    </row>
    <row r="204" spans="5:23" x14ac:dyDescent="0.15">
      <c r="E204" s="30"/>
      <c r="W204" s="30"/>
    </row>
    <row r="205" spans="5:23" x14ac:dyDescent="0.15">
      <c r="E205" s="30"/>
      <c r="W205" s="30"/>
    </row>
    <row r="206" spans="5:23" x14ac:dyDescent="0.15">
      <c r="E206" s="30"/>
      <c r="W206" s="30"/>
    </row>
    <row r="207" spans="5:23" x14ac:dyDescent="0.15">
      <c r="E207" s="30"/>
      <c r="W207" s="30"/>
    </row>
    <row r="208" spans="5:23" x14ac:dyDescent="0.15">
      <c r="E208" s="30"/>
      <c r="W208" s="30"/>
    </row>
    <row r="209" spans="5:23" x14ac:dyDescent="0.15">
      <c r="E209" s="30"/>
      <c r="W209" s="30"/>
    </row>
    <row r="210" spans="5:23" x14ac:dyDescent="0.15">
      <c r="E210" s="30"/>
      <c r="W210" s="30"/>
    </row>
    <row r="211" spans="5:23" x14ac:dyDescent="0.15">
      <c r="E211" s="30"/>
      <c r="W211" s="30"/>
    </row>
    <row r="212" spans="5:23" x14ac:dyDescent="0.15">
      <c r="E212" s="30"/>
      <c r="W212" s="30"/>
    </row>
    <row r="213" spans="5:23" x14ac:dyDescent="0.15">
      <c r="E213" s="30"/>
      <c r="W213" s="30"/>
    </row>
    <row r="214" spans="5:23" x14ac:dyDescent="0.15">
      <c r="E214" s="30"/>
      <c r="W214" s="30"/>
    </row>
    <row r="215" spans="5:23" x14ac:dyDescent="0.15">
      <c r="E215" s="30"/>
      <c r="W215" s="30"/>
    </row>
    <row r="216" spans="5:23" x14ac:dyDescent="0.15">
      <c r="E216" s="30"/>
      <c r="W216" s="30"/>
    </row>
    <row r="217" spans="5:23" x14ac:dyDescent="0.15">
      <c r="E217" s="30"/>
      <c r="W217" s="30"/>
    </row>
    <row r="218" spans="5:23" x14ac:dyDescent="0.15">
      <c r="E218" s="30"/>
      <c r="W218" s="30"/>
    </row>
    <row r="219" spans="5:23" x14ac:dyDescent="0.15">
      <c r="E219" s="30"/>
      <c r="W219" s="30"/>
    </row>
    <row r="220" spans="5:23" x14ac:dyDescent="0.15">
      <c r="E220" s="30"/>
      <c r="W220" s="30"/>
    </row>
    <row r="221" spans="5:23" x14ac:dyDescent="0.15">
      <c r="E221" s="30"/>
      <c r="W221" s="30"/>
    </row>
    <row r="222" spans="5:23" x14ac:dyDescent="0.15">
      <c r="E222" s="30"/>
      <c r="W222" s="30"/>
    </row>
    <row r="223" spans="5:23" x14ac:dyDescent="0.15">
      <c r="E223" s="30"/>
      <c r="W223" s="30"/>
    </row>
    <row r="224" spans="5:23" x14ac:dyDescent="0.15">
      <c r="E224" s="30"/>
      <c r="W224" s="30"/>
    </row>
    <row r="225" spans="5:23" x14ac:dyDescent="0.15">
      <c r="E225" s="30"/>
      <c r="W225" s="30"/>
    </row>
    <row r="226" spans="5:23" x14ac:dyDescent="0.15">
      <c r="E226" s="30"/>
      <c r="W226" s="30"/>
    </row>
    <row r="227" spans="5:23" x14ac:dyDescent="0.15">
      <c r="E227" s="30"/>
      <c r="W227" s="30"/>
    </row>
    <row r="228" spans="5:23" x14ac:dyDescent="0.15">
      <c r="E228" s="30"/>
      <c r="W228" s="30"/>
    </row>
    <row r="229" spans="5:23" x14ac:dyDescent="0.15">
      <c r="E229" s="30"/>
      <c r="W229" s="30"/>
    </row>
    <row r="230" spans="5:23" x14ac:dyDescent="0.15">
      <c r="E230" s="30"/>
      <c r="W230" s="30"/>
    </row>
    <row r="231" spans="5:23" x14ac:dyDescent="0.15">
      <c r="E231" s="30"/>
      <c r="W231" s="30"/>
    </row>
    <row r="232" spans="5:23" x14ac:dyDescent="0.15">
      <c r="E232" s="30"/>
      <c r="W232" s="30"/>
    </row>
    <row r="233" spans="5:23" x14ac:dyDescent="0.15">
      <c r="E233" s="30"/>
      <c r="W233" s="30"/>
    </row>
    <row r="234" spans="5:23" x14ac:dyDescent="0.15">
      <c r="E234" s="30"/>
      <c r="W234" s="30"/>
    </row>
    <row r="235" spans="5:23" x14ac:dyDescent="0.15">
      <c r="E235" s="30"/>
      <c r="W235" s="30"/>
    </row>
    <row r="236" spans="5:23" x14ac:dyDescent="0.15">
      <c r="E236" s="30"/>
      <c r="W236" s="30"/>
    </row>
    <row r="237" spans="5:23" x14ac:dyDescent="0.15">
      <c r="E237" s="30"/>
      <c r="W237" s="30"/>
    </row>
    <row r="238" spans="5:23" x14ac:dyDescent="0.15">
      <c r="E238" s="30"/>
      <c r="W238" s="30"/>
    </row>
    <row r="239" spans="5:23" x14ac:dyDescent="0.15">
      <c r="E239" s="30"/>
      <c r="W239" s="30"/>
    </row>
    <row r="240" spans="5:23" x14ac:dyDescent="0.15">
      <c r="E240" s="30"/>
      <c r="W240" s="30"/>
    </row>
    <row r="241" spans="5:23" x14ac:dyDescent="0.15">
      <c r="E241" s="30"/>
      <c r="W241" s="30"/>
    </row>
    <row r="242" spans="5:23" x14ac:dyDescent="0.15">
      <c r="E242" s="30"/>
      <c r="W242" s="30"/>
    </row>
    <row r="243" spans="5:23" x14ac:dyDescent="0.15">
      <c r="E243" s="30"/>
      <c r="W243" s="30"/>
    </row>
    <row r="244" spans="5:23" x14ac:dyDescent="0.15">
      <c r="E244" s="30"/>
      <c r="W244" s="30"/>
    </row>
    <row r="245" spans="5:23" x14ac:dyDescent="0.15">
      <c r="E245" s="30"/>
      <c r="W245" s="30"/>
    </row>
    <row r="246" spans="5:23" x14ac:dyDescent="0.15">
      <c r="E246" s="30"/>
      <c r="W246" s="30"/>
    </row>
    <row r="247" spans="5:23" x14ac:dyDescent="0.15">
      <c r="E247" s="30"/>
      <c r="W247" s="30"/>
    </row>
    <row r="248" spans="5:23" x14ac:dyDescent="0.15">
      <c r="E248" s="30"/>
      <c r="W248" s="30"/>
    </row>
    <row r="249" spans="5:23" x14ac:dyDescent="0.15">
      <c r="E249" s="30"/>
      <c r="W249" s="30"/>
    </row>
    <row r="250" spans="5:23" x14ac:dyDescent="0.15">
      <c r="E250" s="30"/>
      <c r="W250" s="30"/>
    </row>
    <row r="251" spans="5:23" x14ac:dyDescent="0.15">
      <c r="E251" s="30"/>
      <c r="W251" s="30"/>
    </row>
    <row r="252" spans="5:23" x14ac:dyDescent="0.15">
      <c r="E252" s="30"/>
      <c r="W252" s="30"/>
    </row>
    <row r="253" spans="5:23" x14ac:dyDescent="0.15">
      <c r="E253" s="30"/>
      <c r="W253" s="30"/>
    </row>
    <row r="254" spans="5:23" x14ac:dyDescent="0.15">
      <c r="E254" s="30"/>
      <c r="W254" s="30"/>
    </row>
    <row r="255" spans="5:23" x14ac:dyDescent="0.15">
      <c r="E255" s="30"/>
      <c r="W255" s="30"/>
    </row>
    <row r="256" spans="5:23" x14ac:dyDescent="0.15">
      <c r="E256" s="30"/>
      <c r="W256" s="30"/>
    </row>
    <row r="257" spans="5:23" x14ac:dyDescent="0.15">
      <c r="E257" s="30"/>
      <c r="W257" s="30"/>
    </row>
    <row r="258" spans="5:23" x14ac:dyDescent="0.15">
      <c r="E258" s="30"/>
      <c r="W258" s="30"/>
    </row>
    <row r="259" spans="5:23" x14ac:dyDescent="0.15">
      <c r="E259" s="30"/>
      <c r="W259" s="30"/>
    </row>
    <row r="260" spans="5:23" x14ac:dyDescent="0.15">
      <c r="E260" s="30"/>
      <c r="W260" s="30"/>
    </row>
    <row r="261" spans="5:23" x14ac:dyDescent="0.15">
      <c r="E261" s="30"/>
      <c r="W261" s="30"/>
    </row>
    <row r="262" spans="5:23" x14ac:dyDescent="0.15">
      <c r="E262" s="30"/>
      <c r="W262" s="30"/>
    </row>
    <row r="263" spans="5:23" x14ac:dyDescent="0.15">
      <c r="E263" s="30"/>
      <c r="W263" s="30"/>
    </row>
    <row r="264" spans="5:23" x14ac:dyDescent="0.15">
      <c r="E264" s="30"/>
      <c r="W264" s="30"/>
    </row>
    <row r="265" spans="5:23" x14ac:dyDescent="0.15">
      <c r="E265" s="30"/>
      <c r="W265" s="30"/>
    </row>
    <row r="266" spans="5:23" x14ac:dyDescent="0.15">
      <c r="E266" s="30"/>
      <c r="W266" s="30"/>
    </row>
    <row r="267" spans="5:23" x14ac:dyDescent="0.15">
      <c r="E267" s="30"/>
      <c r="W267" s="30"/>
    </row>
    <row r="268" spans="5:23" x14ac:dyDescent="0.15">
      <c r="E268" s="30"/>
      <c r="W268" s="30"/>
    </row>
    <row r="269" spans="5:23" x14ac:dyDescent="0.15">
      <c r="E269" s="30"/>
      <c r="W269" s="30"/>
    </row>
    <row r="270" spans="5:23" x14ac:dyDescent="0.15">
      <c r="E270" s="30"/>
      <c r="W270" s="30"/>
    </row>
    <row r="271" spans="5:23" x14ac:dyDescent="0.15">
      <c r="E271" s="30"/>
      <c r="W271" s="30"/>
    </row>
    <row r="272" spans="5:23" x14ac:dyDescent="0.15">
      <c r="E272" s="30"/>
      <c r="W272" s="30"/>
    </row>
    <row r="273" spans="5:23" x14ac:dyDescent="0.15">
      <c r="E273" s="30"/>
      <c r="W273" s="30"/>
    </row>
    <row r="274" spans="5:23" x14ac:dyDescent="0.15">
      <c r="E274" s="30"/>
      <c r="W274" s="30"/>
    </row>
    <row r="275" spans="5:23" x14ac:dyDescent="0.15">
      <c r="E275" s="30"/>
      <c r="W275" s="30"/>
    </row>
    <row r="276" spans="5:23" x14ac:dyDescent="0.15">
      <c r="E276" s="30"/>
      <c r="W276" s="30"/>
    </row>
    <row r="277" spans="5:23" x14ac:dyDescent="0.15">
      <c r="E277" s="30"/>
      <c r="W277" s="30"/>
    </row>
    <row r="278" spans="5:23" x14ac:dyDescent="0.15">
      <c r="E278" s="30"/>
      <c r="W278" s="30"/>
    </row>
    <row r="279" spans="5:23" x14ac:dyDescent="0.15">
      <c r="E279" s="30"/>
      <c r="W279" s="30"/>
    </row>
    <row r="280" spans="5:23" x14ac:dyDescent="0.15">
      <c r="E280" s="30"/>
      <c r="W280" s="30"/>
    </row>
    <row r="281" spans="5:23" x14ac:dyDescent="0.15">
      <c r="E281" s="30"/>
      <c r="W281" s="30"/>
    </row>
    <row r="282" spans="5:23" x14ac:dyDescent="0.15">
      <c r="E282" s="30"/>
      <c r="W282" s="30"/>
    </row>
    <row r="283" spans="5:23" x14ac:dyDescent="0.15">
      <c r="E283" s="30"/>
      <c r="W283" s="30"/>
    </row>
    <row r="284" spans="5:23" x14ac:dyDescent="0.15">
      <c r="E284" s="30"/>
      <c r="W284" s="30"/>
    </row>
    <row r="285" spans="5:23" x14ac:dyDescent="0.15">
      <c r="E285" s="30"/>
      <c r="W285" s="30"/>
    </row>
    <row r="286" spans="5:23" x14ac:dyDescent="0.15">
      <c r="E286" s="30"/>
      <c r="W286" s="30"/>
    </row>
    <row r="287" spans="5:23" x14ac:dyDescent="0.15">
      <c r="E287" s="30"/>
      <c r="W287" s="30"/>
    </row>
    <row r="288" spans="5:23" x14ac:dyDescent="0.15">
      <c r="E288" s="30"/>
      <c r="W288" s="30"/>
    </row>
    <row r="289" spans="5:23" x14ac:dyDescent="0.15">
      <c r="E289" s="30"/>
      <c r="W289" s="30"/>
    </row>
    <row r="290" spans="5:23" x14ac:dyDescent="0.15">
      <c r="E290" s="30"/>
      <c r="W290" s="30"/>
    </row>
    <row r="291" spans="5:23" x14ac:dyDescent="0.15">
      <c r="E291" s="30"/>
      <c r="W291" s="30"/>
    </row>
    <row r="292" spans="5:23" x14ac:dyDescent="0.15">
      <c r="E292" s="30"/>
      <c r="W292" s="30"/>
    </row>
    <row r="293" spans="5:23" x14ac:dyDescent="0.15">
      <c r="E293" s="30"/>
      <c r="W293" s="30"/>
    </row>
    <row r="294" spans="5:23" x14ac:dyDescent="0.15">
      <c r="E294" s="30"/>
      <c r="W294" s="30"/>
    </row>
    <row r="295" spans="5:23" x14ac:dyDescent="0.15">
      <c r="E295" s="30"/>
      <c r="W295" s="30"/>
    </row>
    <row r="296" spans="5:23" x14ac:dyDescent="0.15">
      <c r="E296" s="30"/>
      <c r="W296" s="30"/>
    </row>
    <row r="297" spans="5:23" x14ac:dyDescent="0.15">
      <c r="E297" s="30"/>
      <c r="W297" s="30"/>
    </row>
    <row r="298" spans="5:23" x14ac:dyDescent="0.15">
      <c r="E298" s="30"/>
      <c r="W298" s="30"/>
    </row>
    <row r="299" spans="5:23" x14ac:dyDescent="0.15">
      <c r="E299" s="30"/>
      <c r="W299" s="30"/>
    </row>
    <row r="300" spans="5:23" x14ac:dyDescent="0.15">
      <c r="E300" s="30"/>
      <c r="W300" s="30"/>
    </row>
    <row r="301" spans="5:23" x14ac:dyDescent="0.15">
      <c r="E301" s="30"/>
      <c r="W301" s="30"/>
    </row>
    <row r="302" spans="5:23" x14ac:dyDescent="0.15">
      <c r="E302" s="30"/>
      <c r="W302" s="30"/>
    </row>
    <row r="303" spans="5:23" x14ac:dyDescent="0.15">
      <c r="E303" s="30"/>
      <c r="W303" s="30"/>
    </row>
    <row r="304" spans="5:23" x14ac:dyDescent="0.15">
      <c r="E304" s="30"/>
      <c r="W304" s="30"/>
    </row>
    <row r="305" spans="5:23" x14ac:dyDescent="0.15">
      <c r="E305" s="30"/>
      <c r="W305" s="30"/>
    </row>
    <row r="306" spans="5:23" x14ac:dyDescent="0.15">
      <c r="E306" s="30"/>
      <c r="W306" s="30"/>
    </row>
    <row r="307" spans="5:23" x14ac:dyDescent="0.15">
      <c r="E307" s="30"/>
      <c r="W307" s="30"/>
    </row>
    <row r="308" spans="5:23" x14ac:dyDescent="0.15">
      <c r="E308" s="30"/>
      <c r="W308" s="30"/>
    </row>
    <row r="309" spans="5:23" x14ac:dyDescent="0.15">
      <c r="E309" s="30"/>
      <c r="W309" s="30"/>
    </row>
    <row r="310" spans="5:23" x14ac:dyDescent="0.15">
      <c r="E310" s="30"/>
      <c r="W310" s="30"/>
    </row>
    <row r="311" spans="5:23" x14ac:dyDescent="0.15">
      <c r="E311" s="30"/>
      <c r="W311" s="30"/>
    </row>
    <row r="312" spans="5:23" x14ac:dyDescent="0.15">
      <c r="E312" s="30"/>
      <c r="W312" s="30"/>
    </row>
    <row r="313" spans="5:23" x14ac:dyDescent="0.15">
      <c r="E313" s="30"/>
      <c r="W313" s="30"/>
    </row>
    <row r="314" spans="5:23" x14ac:dyDescent="0.15">
      <c r="E314" s="30"/>
      <c r="W314" s="30"/>
    </row>
    <row r="315" spans="5:23" x14ac:dyDescent="0.15">
      <c r="E315" s="30"/>
      <c r="W315" s="30"/>
    </row>
    <row r="316" spans="5:23" x14ac:dyDescent="0.15">
      <c r="E316" s="30"/>
      <c r="W316" s="30"/>
    </row>
    <row r="317" spans="5:23" x14ac:dyDescent="0.15">
      <c r="E317" s="30"/>
      <c r="W317" s="30"/>
    </row>
    <row r="318" spans="5:23" x14ac:dyDescent="0.15">
      <c r="E318" s="30"/>
      <c r="W318" s="30"/>
    </row>
    <row r="319" spans="5:23" x14ac:dyDescent="0.15">
      <c r="E319" s="30"/>
      <c r="W319" s="30"/>
    </row>
    <row r="320" spans="5:23" x14ac:dyDescent="0.15">
      <c r="E320" s="30"/>
      <c r="W320" s="30"/>
    </row>
    <row r="321" spans="5:23" x14ac:dyDescent="0.15">
      <c r="E321" s="30"/>
      <c r="W321" s="30"/>
    </row>
    <row r="322" spans="5:23" x14ac:dyDescent="0.15">
      <c r="E322" s="30"/>
      <c r="W322" s="30"/>
    </row>
  </sheetData>
  <mergeCells count="362">
    <mergeCell ref="V4:W4"/>
    <mergeCell ref="F5:G5"/>
    <mergeCell ref="H5:I5"/>
    <mergeCell ref="J5:K5"/>
    <mergeCell ref="L5:M5"/>
    <mergeCell ref="P5:Q5"/>
    <mergeCell ref="R5:S5"/>
    <mergeCell ref="T5:U5"/>
    <mergeCell ref="V5:W5"/>
    <mergeCell ref="A4:D4"/>
    <mergeCell ref="F4:G4"/>
    <mergeCell ref="H4:I4"/>
    <mergeCell ref="J4:K4"/>
    <mergeCell ref="L4:M4"/>
    <mergeCell ref="N4:O4"/>
    <mergeCell ref="P4:Q4"/>
    <mergeCell ref="R4:S4"/>
    <mergeCell ref="T4:U4"/>
    <mergeCell ref="H6:I6"/>
    <mergeCell ref="J6:K6"/>
    <mergeCell ref="L6:M6"/>
    <mergeCell ref="N6:O6"/>
    <mergeCell ref="P6:Q6"/>
    <mergeCell ref="R6:S6"/>
    <mergeCell ref="T6:U6"/>
    <mergeCell ref="B32:D32"/>
    <mergeCell ref="V42:W42"/>
    <mergeCell ref="V32:W32"/>
    <mergeCell ref="V31:W31"/>
    <mergeCell ref="V6:W6"/>
    <mergeCell ref="F7:G7"/>
    <mergeCell ref="P8:Q8"/>
    <mergeCell ref="R8:S8"/>
    <mergeCell ref="T8:U8"/>
    <mergeCell ref="V8:W8"/>
    <mergeCell ref="H7:I7"/>
    <mergeCell ref="J7:K7"/>
    <mergeCell ref="L7:M7"/>
    <mergeCell ref="N7:O7"/>
    <mergeCell ref="P7:Q7"/>
    <mergeCell ref="R7:S7"/>
    <mergeCell ref="T7:U7"/>
    <mergeCell ref="H11:I11"/>
    <mergeCell ref="J11:K11"/>
    <mergeCell ref="L11:M11"/>
    <mergeCell ref="N11:O11"/>
    <mergeCell ref="P11:Q11"/>
    <mergeCell ref="R11:S11"/>
    <mergeCell ref="T11:U11"/>
    <mergeCell ref="V11:W11"/>
    <mergeCell ref="V7:W7"/>
    <mergeCell ref="H9:I9"/>
    <mergeCell ref="J9:K9"/>
    <mergeCell ref="H10:I10"/>
    <mergeCell ref="J10:K10"/>
    <mergeCell ref="L10:M10"/>
    <mergeCell ref="N10:O10"/>
    <mergeCell ref="H8:I8"/>
    <mergeCell ref="J8:K8"/>
    <mergeCell ref="L8:M8"/>
    <mergeCell ref="N8:O8"/>
    <mergeCell ref="P10:Q10"/>
    <mergeCell ref="R10:S10"/>
    <mergeCell ref="T10:U10"/>
    <mergeCell ref="V10:W10"/>
    <mergeCell ref="R14:S14"/>
    <mergeCell ref="T14:U14"/>
    <mergeCell ref="V14:W14"/>
    <mergeCell ref="V12:W12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F12:G12"/>
    <mergeCell ref="H12:I12"/>
    <mergeCell ref="J12:K12"/>
    <mergeCell ref="L12:M12"/>
    <mergeCell ref="N12:O12"/>
    <mergeCell ref="P12:Q12"/>
    <mergeCell ref="R12:S12"/>
    <mergeCell ref="T12:U12"/>
    <mergeCell ref="H15:I15"/>
    <mergeCell ref="J15:K15"/>
    <mergeCell ref="F16:G16"/>
    <mergeCell ref="H16:I16"/>
    <mergeCell ref="J16:K16"/>
    <mergeCell ref="L16:M16"/>
    <mergeCell ref="N16:O16"/>
    <mergeCell ref="P16:Q16"/>
    <mergeCell ref="F14:G14"/>
    <mergeCell ref="H14:I14"/>
    <mergeCell ref="J14:K14"/>
    <mergeCell ref="L14:M14"/>
    <mergeCell ref="N14:O14"/>
    <mergeCell ref="P14:Q14"/>
    <mergeCell ref="R16:S16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V18:W18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F18:G18"/>
    <mergeCell ref="H18:I18"/>
    <mergeCell ref="J18:K18"/>
    <mergeCell ref="L18:M18"/>
    <mergeCell ref="N18:O18"/>
    <mergeCell ref="P18:Q18"/>
    <mergeCell ref="R18:S18"/>
    <mergeCell ref="T18:U18"/>
    <mergeCell ref="V21:W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F21:G21"/>
    <mergeCell ref="H21:I21"/>
    <mergeCell ref="J21:K21"/>
    <mergeCell ref="L21:M21"/>
    <mergeCell ref="N21:O21"/>
    <mergeCell ref="V23:W23"/>
    <mergeCell ref="F24:G24"/>
    <mergeCell ref="H24:I24"/>
    <mergeCell ref="J24:K24"/>
    <mergeCell ref="F23:G23"/>
    <mergeCell ref="H23:I23"/>
    <mergeCell ref="J23:K23"/>
    <mergeCell ref="L23:M23"/>
    <mergeCell ref="N23:O23"/>
    <mergeCell ref="P23:Q23"/>
    <mergeCell ref="R23:S23"/>
    <mergeCell ref="T23:U23"/>
    <mergeCell ref="V26:W26"/>
    <mergeCell ref="X26:Z26"/>
    <mergeCell ref="F27:G27"/>
    <mergeCell ref="H27:I27"/>
    <mergeCell ref="J27:K27"/>
    <mergeCell ref="L27:M27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Y28:Z28"/>
    <mergeCell ref="F26:G26"/>
    <mergeCell ref="H26:I26"/>
    <mergeCell ref="J26:K26"/>
    <mergeCell ref="L26:M26"/>
    <mergeCell ref="N26:O26"/>
    <mergeCell ref="P26:Q26"/>
    <mergeCell ref="R26:S26"/>
    <mergeCell ref="T26:U26"/>
    <mergeCell ref="V29:W29"/>
    <mergeCell ref="Y29:Z29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Y30:Z30"/>
    <mergeCell ref="F29:G29"/>
    <mergeCell ref="H29:I29"/>
    <mergeCell ref="J29:K29"/>
    <mergeCell ref="L29:M29"/>
    <mergeCell ref="N29:O29"/>
    <mergeCell ref="P29:Q29"/>
    <mergeCell ref="R29:S29"/>
    <mergeCell ref="T29:U29"/>
    <mergeCell ref="Y32:Z32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Y33:Z33"/>
    <mergeCell ref="F32:G32"/>
    <mergeCell ref="H32:I32"/>
    <mergeCell ref="J32:K32"/>
    <mergeCell ref="L32:M32"/>
    <mergeCell ref="N32:O32"/>
    <mergeCell ref="P32:Q32"/>
    <mergeCell ref="R32:S32"/>
    <mergeCell ref="T32:U32"/>
    <mergeCell ref="V34:W34"/>
    <mergeCell ref="Y34:Z34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Y35:Z35"/>
    <mergeCell ref="F34:G34"/>
    <mergeCell ref="H34:I34"/>
    <mergeCell ref="J34:K34"/>
    <mergeCell ref="L34:M34"/>
    <mergeCell ref="N34:O34"/>
    <mergeCell ref="P34:Q34"/>
    <mergeCell ref="R34:S34"/>
    <mergeCell ref="T34:U34"/>
    <mergeCell ref="Y36:Z36"/>
    <mergeCell ref="F37:G37"/>
    <mergeCell ref="H37:I37"/>
    <mergeCell ref="J37:K37"/>
    <mergeCell ref="N37:O37"/>
    <mergeCell ref="P37:Q37"/>
    <mergeCell ref="T37:U37"/>
    <mergeCell ref="V37:W37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Y38:Z38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Y39:Z39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V40:W40"/>
    <mergeCell ref="Y40:Z40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Y41:Z41"/>
    <mergeCell ref="F40:G40"/>
    <mergeCell ref="H40:I40"/>
    <mergeCell ref="J40:K40"/>
    <mergeCell ref="L40:M40"/>
    <mergeCell ref="N40:O40"/>
    <mergeCell ref="P40:Q40"/>
    <mergeCell ref="R40:S40"/>
    <mergeCell ref="T40:U40"/>
    <mergeCell ref="Y43:Z43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Y44:Z44"/>
    <mergeCell ref="V43:W43"/>
    <mergeCell ref="F43:G43"/>
    <mergeCell ref="H43:I43"/>
    <mergeCell ref="J43:K43"/>
    <mergeCell ref="L43:M43"/>
    <mergeCell ref="N43:O43"/>
    <mergeCell ref="P43:Q43"/>
    <mergeCell ref="R43:S43"/>
    <mergeCell ref="T43:U43"/>
    <mergeCell ref="V45:W45"/>
    <mergeCell ref="Y45:Z45"/>
    <mergeCell ref="F45:G45"/>
    <mergeCell ref="H45:I45"/>
    <mergeCell ref="J45:K45"/>
    <mergeCell ref="L45:M45"/>
    <mergeCell ref="N45:O45"/>
    <mergeCell ref="P45:Q45"/>
    <mergeCell ref="R45:S45"/>
    <mergeCell ref="T45:U45"/>
    <mergeCell ref="A6:A8"/>
    <mergeCell ref="A10:A14"/>
    <mergeCell ref="A16:A19"/>
    <mergeCell ref="B16:B17"/>
    <mergeCell ref="A28:A30"/>
    <mergeCell ref="A32:A36"/>
    <mergeCell ref="A38:A41"/>
    <mergeCell ref="B38:B39"/>
    <mergeCell ref="F42:G42"/>
    <mergeCell ref="A21:C21"/>
    <mergeCell ref="B18:C18"/>
    <mergeCell ref="F15:G15"/>
    <mergeCell ref="F9:G9"/>
    <mergeCell ref="F6:G6"/>
    <mergeCell ref="F11:G11"/>
    <mergeCell ref="F10:G10"/>
    <mergeCell ref="B10:D10"/>
    <mergeCell ref="F8:G8"/>
    <mergeCell ref="H42:I42"/>
    <mergeCell ref="J42:K42"/>
    <mergeCell ref="N42:O42"/>
    <mergeCell ref="P42:Q42"/>
    <mergeCell ref="T42:U42"/>
    <mergeCell ref="F31:G31"/>
    <mergeCell ref="H31:I31"/>
    <mergeCell ref="J31:K31"/>
    <mergeCell ref="F20:G20"/>
    <mergeCell ref="H20:I20"/>
    <mergeCell ref="J20:K20"/>
    <mergeCell ref="N31:O31"/>
    <mergeCell ref="P31:Q31"/>
    <mergeCell ref="T31:U31"/>
    <mergeCell ref="P21:Q21"/>
    <mergeCell ref="R21:S21"/>
    <mergeCell ref="T21:U21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8" orientation="portrait" r:id="rId1"/>
  <headerFooter scaleWithDoc="0" alignWithMargins="0">
    <oddHeader>&amp;C&amp;"ＭＳ 明朝,標準"&amp;8令和2年度 秋田県税務統計書</oddHeader>
    <oddFooter>&amp;C&amp;"ＭＳ 明朝,標準"&amp;9- &amp;P+43 -</oddFooter>
  </headerFooter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7"/>
  <sheetViews>
    <sheetView view="pageBreakPreview" topLeftCell="B1" zoomScaleSheetLayoutView="100" workbookViewId="0">
      <selection activeCell="N5" sqref="N5:P5"/>
    </sheetView>
  </sheetViews>
  <sheetFormatPr defaultRowHeight="13.5" x14ac:dyDescent="0.15"/>
  <cols>
    <col min="1" max="1" width="3.875" style="1" hidden="1" customWidth="1"/>
    <col min="2" max="2" width="3.875" style="1" customWidth="1"/>
    <col min="3" max="3" width="6.25" style="1" customWidth="1"/>
    <col min="4" max="4" width="14.5" style="1" customWidth="1"/>
    <col min="5" max="5" width="3.125" style="2" customWidth="1"/>
    <col min="6" max="6" width="9.625" style="3" customWidth="1"/>
    <col min="7" max="7" width="5.625" style="3" customWidth="1"/>
    <col min="8" max="8" width="9.625" style="3" customWidth="1"/>
    <col min="9" max="9" width="5.625" style="3" customWidth="1"/>
    <col min="10" max="10" width="9.625" style="3" customWidth="1"/>
    <col min="11" max="11" width="5.625" style="3" customWidth="1"/>
    <col min="12" max="12" width="9.625" style="3" customWidth="1"/>
    <col min="13" max="13" width="5.625" style="3" customWidth="1"/>
    <col min="14" max="14" width="9.625" style="3" customWidth="1"/>
    <col min="15" max="15" width="5.625" style="3" customWidth="1"/>
    <col min="16" max="16" width="0.75" style="3" customWidth="1"/>
    <col min="17" max="17" width="9.625" style="3" customWidth="1"/>
    <col min="18" max="18" width="5.625" style="3" customWidth="1"/>
    <col min="19" max="19" width="9.625" style="3" customWidth="1"/>
    <col min="20" max="20" width="5.625" style="3" customWidth="1"/>
    <col min="21" max="21" width="9.625" style="3" customWidth="1"/>
    <col min="22" max="22" width="5.625" style="3" customWidth="1"/>
    <col min="23" max="23" width="9.625" style="3" customWidth="1"/>
    <col min="24" max="24" width="5.625" style="3" customWidth="1"/>
    <col min="25" max="25" width="3.125" style="2" customWidth="1"/>
  </cols>
  <sheetData>
    <row r="1" spans="1:26" ht="19.5" customHeight="1" x14ac:dyDescent="0.15">
      <c r="A1" s="40"/>
      <c r="B1" s="9" t="s">
        <v>65</v>
      </c>
      <c r="C1" s="14"/>
      <c r="D1" s="14"/>
      <c r="E1" s="14"/>
      <c r="F1" s="25"/>
      <c r="Y1" s="3"/>
      <c r="Z1" s="25"/>
    </row>
    <row r="2" spans="1:26" s="4" customFormat="1" ht="57.75" customHeight="1" x14ac:dyDescent="0.15">
      <c r="A2" s="11"/>
      <c r="B2" s="11"/>
      <c r="C2" s="17"/>
      <c r="D2" s="22"/>
      <c r="E2" s="26" t="s">
        <v>39</v>
      </c>
      <c r="F2" s="159" t="s">
        <v>85</v>
      </c>
      <c r="G2" s="160"/>
      <c r="H2" s="146" t="s">
        <v>35</v>
      </c>
      <c r="I2" s="146"/>
      <c r="J2" s="146" t="s">
        <v>25</v>
      </c>
      <c r="K2" s="146"/>
      <c r="L2" s="146" t="s">
        <v>36</v>
      </c>
      <c r="M2" s="146"/>
      <c r="N2" s="146" t="s">
        <v>38</v>
      </c>
      <c r="O2" s="146"/>
      <c r="P2" s="146"/>
      <c r="Q2" s="146" t="s">
        <v>69</v>
      </c>
      <c r="R2" s="146"/>
      <c r="S2" s="146" t="s">
        <v>70</v>
      </c>
      <c r="T2" s="146"/>
      <c r="U2" s="146" t="s">
        <v>51</v>
      </c>
      <c r="V2" s="146"/>
      <c r="W2" s="146" t="s">
        <v>29</v>
      </c>
      <c r="X2" s="146"/>
      <c r="Y2" s="26" t="s">
        <v>39</v>
      </c>
    </row>
    <row r="3" spans="1:26" s="5" customFormat="1" ht="13.5" customHeight="1" x14ac:dyDescent="0.15">
      <c r="A3" s="10"/>
      <c r="B3" s="91"/>
      <c r="C3" s="18"/>
      <c r="D3" s="92"/>
      <c r="E3" s="26"/>
      <c r="F3" s="144" t="s">
        <v>13</v>
      </c>
      <c r="G3" s="145"/>
      <c r="H3" s="154" t="s">
        <v>13</v>
      </c>
      <c r="I3" s="154"/>
      <c r="J3" s="154" t="s">
        <v>13</v>
      </c>
      <c r="K3" s="154"/>
      <c r="L3" s="154" t="s">
        <v>13</v>
      </c>
      <c r="M3" s="154"/>
      <c r="N3" s="154" t="s">
        <v>3</v>
      </c>
      <c r="O3" s="154"/>
      <c r="P3" s="154"/>
      <c r="Q3" s="154" t="s">
        <v>3</v>
      </c>
      <c r="R3" s="154"/>
      <c r="S3" s="154" t="s">
        <v>3</v>
      </c>
      <c r="T3" s="154"/>
      <c r="U3" s="154" t="s">
        <v>3</v>
      </c>
      <c r="V3" s="154"/>
      <c r="W3" s="154" t="s">
        <v>64</v>
      </c>
      <c r="X3" s="154"/>
      <c r="Y3" s="42"/>
    </row>
    <row r="4" spans="1:26" ht="13.5" customHeight="1" x14ac:dyDescent="0.15">
      <c r="A4" s="104"/>
      <c r="B4" s="124" t="s">
        <v>30</v>
      </c>
      <c r="C4" s="125" t="s">
        <v>4</v>
      </c>
      <c r="D4" s="155"/>
      <c r="E4" s="27">
        <v>1</v>
      </c>
      <c r="F4" s="121">
        <f>'課税台数等（ア）新車（イ）中古車'!F6+'課税台数等（ア）新車（イ）中古車'!F28+'課税台数等（ア）新車（イ）中古車'!H28+'課税台数等（ア）新車（イ）中古車'!J28</f>
        <v>26311</v>
      </c>
      <c r="G4" s="121"/>
      <c r="H4" s="121">
        <f>'課税台数等（ア）新車（イ）中古車'!H6+'課税台数等（ア）新車（イ）中古車'!N28</f>
        <v>20667</v>
      </c>
      <c r="I4" s="121"/>
      <c r="J4" s="119">
        <f>'課税台数等（ア）新車（イ）中古車'!J6+'課税台数等（ア）新車（イ）中古車'!P28</f>
        <v>69</v>
      </c>
      <c r="K4" s="120"/>
      <c r="L4" s="121">
        <f>F4-H4</f>
        <v>5644</v>
      </c>
      <c r="M4" s="121"/>
      <c r="N4" s="121">
        <f>'課税台数等（ア）新車（イ）中古車'!N6+'課税台数等（ア）新車（イ）中古車'!T28</f>
        <v>15275778</v>
      </c>
      <c r="O4" s="121"/>
      <c r="P4" s="121"/>
      <c r="Q4" s="121">
        <f>'課税台数等（ア）新車（イ）中古車'!P6</f>
        <v>0</v>
      </c>
      <c r="R4" s="121"/>
      <c r="S4" s="121">
        <f>'課税台数等（ア）新車（イ）中古車'!R6</f>
        <v>31500</v>
      </c>
      <c r="T4" s="121"/>
      <c r="U4" s="121">
        <f>N4-Q4-S4</f>
        <v>15244278</v>
      </c>
      <c r="V4" s="121"/>
      <c r="W4" s="121">
        <f>'課税台数等（ア）新車（イ）中古車'!V6+'課税台数等（ア）新車（イ）中古車'!Y28</f>
        <v>292110700</v>
      </c>
      <c r="X4" s="121"/>
      <c r="Y4" s="27">
        <v>1</v>
      </c>
    </row>
    <row r="5" spans="1:26" ht="13.5" customHeight="1" x14ac:dyDescent="0.15">
      <c r="A5" s="105"/>
      <c r="B5" s="124"/>
      <c r="C5" s="125" t="s">
        <v>6</v>
      </c>
      <c r="D5" s="156"/>
      <c r="E5" s="27">
        <v>2</v>
      </c>
      <c r="F5" s="121">
        <f>'課税台数等（ア）新車（イ）中古車'!F7+'課税台数等（ア）新車（イ）中古車'!F29+'課税台数等（ア）新車（イ）中古車'!H29+'課税台数等（ア）新車（イ）中古車'!J29</f>
        <v>26883</v>
      </c>
      <c r="G5" s="121"/>
      <c r="H5" s="121">
        <f>'課税台数等（ア）新車（イ）中古車'!H7+'課税台数等（ア）新車（イ）中古車'!N29</f>
        <v>19608</v>
      </c>
      <c r="I5" s="121"/>
      <c r="J5" s="121">
        <f>'課税台数等（ア）新車（イ）中古車'!J7+'課税台数等（ア）新車（イ）中古車'!P29</f>
        <v>150</v>
      </c>
      <c r="K5" s="121"/>
      <c r="L5" s="121">
        <f>F5-H5</f>
        <v>7275</v>
      </c>
      <c r="M5" s="121"/>
      <c r="N5" s="121">
        <f>'課税台数等（ア）新車（イ）中古車'!N7+'課税台数等（ア）新車（イ）中古車'!T29</f>
        <v>12850729</v>
      </c>
      <c r="O5" s="121"/>
      <c r="P5" s="121"/>
      <c r="Q5" s="121">
        <f>'課税台数等（ア）新車（イ）中古車'!P7</f>
        <v>0</v>
      </c>
      <c r="R5" s="121"/>
      <c r="S5" s="121">
        <f>'課税台数等（ア）新車（イ）中古車'!R7</f>
        <v>0</v>
      </c>
      <c r="T5" s="121"/>
      <c r="U5" s="121">
        <f>N5-Q5-S5</f>
        <v>12850729</v>
      </c>
      <c r="V5" s="121"/>
      <c r="W5" s="121">
        <f>'課税台数等（ア）新車（イ）中古車'!V7+'課税台数等（ア）新車（イ）中古車'!Y29</f>
        <v>227396300</v>
      </c>
      <c r="X5" s="121"/>
      <c r="Y5" s="27">
        <v>2</v>
      </c>
    </row>
    <row r="6" spans="1:26" s="62" customFormat="1" ht="13.5" customHeight="1" x14ac:dyDescent="0.15">
      <c r="A6" s="105"/>
      <c r="B6" s="124"/>
      <c r="C6" s="84" t="s">
        <v>2</v>
      </c>
      <c r="D6" s="94"/>
      <c r="E6" s="28">
        <v>3</v>
      </c>
      <c r="F6" s="129">
        <f>SUM(F4:G5)</f>
        <v>53194</v>
      </c>
      <c r="G6" s="129"/>
      <c r="H6" s="129">
        <f>SUM(H4:I5)</f>
        <v>40275</v>
      </c>
      <c r="I6" s="129"/>
      <c r="J6" s="129">
        <f>SUM(J4:K5)</f>
        <v>219</v>
      </c>
      <c r="K6" s="129"/>
      <c r="L6" s="129">
        <f>SUM(L4:M5)</f>
        <v>12919</v>
      </c>
      <c r="M6" s="129"/>
      <c r="N6" s="129">
        <f>SUM(N4:P5)</f>
        <v>28126507</v>
      </c>
      <c r="O6" s="129"/>
      <c r="P6" s="129"/>
      <c r="Q6" s="129">
        <f>SUM(Q4:R5)</f>
        <v>0</v>
      </c>
      <c r="R6" s="129"/>
      <c r="S6" s="129">
        <f>SUM(S4:T5)</f>
        <v>31500</v>
      </c>
      <c r="T6" s="129"/>
      <c r="U6" s="129">
        <f>SUM(U4:V5)</f>
        <v>28095007</v>
      </c>
      <c r="V6" s="129"/>
      <c r="W6" s="129">
        <f>SUM(W4:X5)</f>
        <v>519507000</v>
      </c>
      <c r="X6" s="129"/>
      <c r="Y6" s="28">
        <v>3</v>
      </c>
    </row>
    <row r="7" spans="1:26" ht="7.5" customHeight="1" x14ac:dyDescent="0.15">
      <c r="A7" s="105"/>
      <c r="B7" s="95"/>
      <c r="C7" s="14"/>
      <c r="D7" s="96"/>
      <c r="E7" s="27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27"/>
    </row>
    <row r="8" spans="1:26" ht="22.5" customHeight="1" x14ac:dyDescent="0.15">
      <c r="A8" s="105"/>
      <c r="B8" s="124" t="s">
        <v>31</v>
      </c>
      <c r="C8" s="157" t="s">
        <v>74</v>
      </c>
      <c r="D8" s="158"/>
      <c r="E8" s="27">
        <v>4</v>
      </c>
      <c r="F8" s="121">
        <f>'課税台数等（ア）新車（イ）中古車'!F10+'課税台数等（ア）新車（イ）中古車'!F32+'課税台数等（ア）新車（イ）中古車'!H32+'課税台数等（ア）新車（イ）中古車'!J32</f>
        <v>3927</v>
      </c>
      <c r="G8" s="121"/>
      <c r="H8" s="121">
        <f>'課税台数等（ア）新車（イ）中古車'!H10+'課税台数等（ア）新車（イ）中古車'!N32</f>
        <v>2962</v>
      </c>
      <c r="I8" s="121"/>
      <c r="J8" s="121">
        <f>'課税台数等（ア）新車（イ）中古車'!J10+'課税台数等（ア）新車（イ）中古車'!P32</f>
        <v>0</v>
      </c>
      <c r="K8" s="121"/>
      <c r="L8" s="121">
        <f>F8-H8</f>
        <v>965</v>
      </c>
      <c r="M8" s="121"/>
      <c r="N8" s="121">
        <f>'課税台数等（ア）新車（イ）中古車'!N10+'課税台数等（ア）新車（イ）中古車'!T32</f>
        <v>8660025</v>
      </c>
      <c r="O8" s="121"/>
      <c r="P8" s="121"/>
      <c r="Q8" s="121">
        <f>'課税台数等（ア）新車（イ）中古車'!P10</f>
        <v>0</v>
      </c>
      <c r="R8" s="121"/>
      <c r="S8" s="121">
        <f>'課税台数等（ア）新車（イ）中古車'!R10</f>
        <v>1050000</v>
      </c>
      <c r="T8" s="121"/>
      <c r="U8" s="121">
        <f t="shared" ref="U8:U11" si="0">N8-Q8-S8</f>
        <v>7610025</v>
      </c>
      <c r="V8" s="121"/>
      <c r="W8" s="121">
        <f>'課税台数等（ア）新車（イ）中古車'!V10+'課税台数等（ア）新車（イ）中古車'!Y32</f>
        <v>71602300</v>
      </c>
      <c r="X8" s="121"/>
      <c r="Y8" s="27">
        <v>4</v>
      </c>
    </row>
    <row r="9" spans="1:26" ht="13.5" customHeight="1" x14ac:dyDescent="0.15">
      <c r="A9" s="105"/>
      <c r="B9" s="124"/>
      <c r="C9" s="125" t="s">
        <v>66</v>
      </c>
      <c r="D9" s="155"/>
      <c r="E9" s="27">
        <v>5</v>
      </c>
      <c r="F9" s="121">
        <f>'課税台数等（ア）新車（イ）中古車'!F11+'課税台数等（ア）新車（イ）中古車'!F33+'課税台数等（ア）新車（イ）中古車'!H33+'課税台数等（ア）新車（イ）中古車'!J33</f>
        <v>71</v>
      </c>
      <c r="G9" s="121"/>
      <c r="H9" s="121">
        <f>'課税台数等（ア）新車（イ）中古車'!H11+'課税台数等（ア）新車（イ）中古車'!N33</f>
        <v>35</v>
      </c>
      <c r="I9" s="121"/>
      <c r="J9" s="121">
        <f>'課税台数等（ア）新車（イ）中古車'!J11+'課税台数等（ア）新車（イ）中古車'!P33</f>
        <v>0</v>
      </c>
      <c r="K9" s="121"/>
      <c r="L9" s="121">
        <f>F9-H9</f>
        <v>36</v>
      </c>
      <c r="M9" s="121"/>
      <c r="N9" s="121">
        <f>'課税台数等（ア）新車（イ）中古車'!N11+'課税台数等（ア）新車（イ）中古車'!T33</f>
        <v>543572</v>
      </c>
      <c r="O9" s="121"/>
      <c r="P9" s="121"/>
      <c r="Q9" s="121">
        <f>'課税台数等（ア）新車（イ）中古車'!P11</f>
        <v>0</v>
      </c>
      <c r="R9" s="121"/>
      <c r="S9" s="121">
        <f>'課税台数等（ア）新車（イ）中古車'!R11</f>
        <v>0</v>
      </c>
      <c r="T9" s="121"/>
      <c r="U9" s="121">
        <f t="shared" si="0"/>
        <v>543572</v>
      </c>
      <c r="V9" s="121"/>
      <c r="W9" s="121">
        <f>'課税台数等（ア）新車（イ）中古車'!V11+'課税台数等（ア）新車（イ）中古車'!Y33</f>
        <v>6644600</v>
      </c>
      <c r="X9" s="121"/>
      <c r="Y9" s="27">
        <v>5</v>
      </c>
    </row>
    <row r="10" spans="1:26" ht="13.5" customHeight="1" x14ac:dyDescent="0.15">
      <c r="A10" s="105"/>
      <c r="B10" s="124"/>
      <c r="C10" s="125" t="s">
        <v>16</v>
      </c>
      <c r="D10" s="155"/>
      <c r="E10" s="27">
        <v>6</v>
      </c>
      <c r="F10" s="121">
        <f>'課税台数等（ア）新車（イ）中古車'!F12+'課税台数等（ア）新車（イ）中古車'!F34+'課税台数等（ア）新車（イ）中古車'!H34+'課税台数等（ア）新車（イ）中古車'!J34</f>
        <v>79</v>
      </c>
      <c r="G10" s="121"/>
      <c r="H10" s="121">
        <f>'課税台数等（ア）新車（イ）中古車'!H12+'課税台数等（ア）新車（イ）中古車'!N34</f>
        <v>51</v>
      </c>
      <c r="I10" s="121"/>
      <c r="J10" s="121">
        <f>'課税台数等（ア）新車（イ）中古車'!J12+'課税台数等（ア）新車（イ）中古車'!P34</f>
        <v>0</v>
      </c>
      <c r="K10" s="121"/>
      <c r="L10" s="121">
        <f>F10-H10</f>
        <v>28</v>
      </c>
      <c r="M10" s="121"/>
      <c r="N10" s="121">
        <f>'課税台数等（ア）新車（イ）中古車'!N12+'課税台数等（ア）新車（イ）中古車'!T34</f>
        <v>222039</v>
      </c>
      <c r="O10" s="121"/>
      <c r="P10" s="121"/>
      <c r="Q10" s="121">
        <f>'課税台数等（ア）新車（イ）中古車'!P12</f>
        <v>0</v>
      </c>
      <c r="R10" s="121"/>
      <c r="S10" s="121">
        <f>'課税台数等（ア）新車（イ）中古車'!R12</f>
        <v>0</v>
      </c>
      <c r="T10" s="121"/>
      <c r="U10" s="121">
        <f t="shared" si="0"/>
        <v>222039</v>
      </c>
      <c r="V10" s="121"/>
      <c r="W10" s="121">
        <f>'課税台数等（ア）新車（イ）中古車'!V12+'課税台数等（ア）新車（イ）中古車'!Y34</f>
        <v>4829100</v>
      </c>
      <c r="X10" s="121"/>
      <c r="Y10" s="27">
        <v>6</v>
      </c>
    </row>
    <row r="11" spans="1:26" ht="13.5" customHeight="1" x14ac:dyDescent="0.15">
      <c r="A11" s="105"/>
      <c r="B11" s="124"/>
      <c r="C11" s="125" t="s">
        <v>67</v>
      </c>
      <c r="D11" s="156"/>
      <c r="E11" s="27">
        <v>7</v>
      </c>
      <c r="F11" s="121">
        <f>'課税台数等（ア）新車（イ）中古車'!F13+'課税台数等（ア）新車（イ）中古車'!F35+'課税台数等（ア）新車（イ）中古車'!H35+'課税台数等（ア）新車（イ）中古車'!J35</f>
        <v>2581</v>
      </c>
      <c r="G11" s="121"/>
      <c r="H11" s="121">
        <f>'課税台数等（ア）新車（イ）中古車'!H13+'課税台数等（ア）新車（イ）中古車'!N35</f>
        <v>1843</v>
      </c>
      <c r="I11" s="121"/>
      <c r="J11" s="121">
        <f>'課税台数等（ア）新車（イ）中古車'!J13+'課税台数等（ア）新車（イ）中古車'!P35</f>
        <v>1</v>
      </c>
      <c r="K11" s="121"/>
      <c r="L11" s="121">
        <f>F11-H11</f>
        <v>738</v>
      </c>
      <c r="M11" s="121"/>
      <c r="N11" s="121">
        <f>'課税台数等（ア）新車（イ）中古車'!N13+'課税台数等（ア）新車（イ）中古車'!T35</f>
        <v>1404277</v>
      </c>
      <c r="O11" s="121"/>
      <c r="P11" s="121"/>
      <c r="Q11" s="121">
        <f>'課税台数等（ア）新車（イ）中古車'!P13</f>
        <v>0</v>
      </c>
      <c r="R11" s="121"/>
      <c r="S11" s="121">
        <f>'課税台数等（ア）新車（イ）中古車'!R13</f>
        <v>31500</v>
      </c>
      <c r="T11" s="121"/>
      <c r="U11" s="121">
        <f t="shared" si="0"/>
        <v>1372777</v>
      </c>
      <c r="V11" s="121"/>
      <c r="W11" s="121">
        <f>'課税台数等（ア）新車（イ）中古車'!V13+'課税台数等（ア）新車（イ）中古車'!Y35</f>
        <v>34762900</v>
      </c>
      <c r="X11" s="121"/>
      <c r="Y11" s="27">
        <v>7</v>
      </c>
    </row>
    <row r="12" spans="1:26" s="62" customFormat="1" ht="13.5" customHeight="1" x14ac:dyDescent="0.15">
      <c r="A12" s="105"/>
      <c r="B12" s="124"/>
      <c r="C12" s="84" t="s">
        <v>2</v>
      </c>
      <c r="D12" s="94"/>
      <c r="E12" s="28">
        <v>8</v>
      </c>
      <c r="F12" s="129">
        <f>SUM(F8:G11)</f>
        <v>6658</v>
      </c>
      <c r="G12" s="129"/>
      <c r="H12" s="129">
        <f>SUM(H8:I11)</f>
        <v>4891</v>
      </c>
      <c r="I12" s="129"/>
      <c r="J12" s="129">
        <f>SUM(J8:K11)</f>
        <v>1</v>
      </c>
      <c r="K12" s="129"/>
      <c r="L12" s="129">
        <f>SUM(L8:M11)</f>
        <v>1767</v>
      </c>
      <c r="M12" s="129"/>
      <c r="N12" s="129">
        <f>SUM(N8:P11)</f>
        <v>10829913</v>
      </c>
      <c r="O12" s="129"/>
      <c r="P12" s="129"/>
      <c r="Q12" s="129">
        <f>SUM(Q8:R11)</f>
        <v>0</v>
      </c>
      <c r="R12" s="129"/>
      <c r="S12" s="129">
        <f>SUM(S8:T11)</f>
        <v>1081500</v>
      </c>
      <c r="T12" s="129"/>
      <c r="U12" s="129">
        <f>SUM(U8:V11)</f>
        <v>9748413</v>
      </c>
      <c r="V12" s="129"/>
      <c r="W12" s="129">
        <f>SUM(W8:X11)</f>
        <v>117838900</v>
      </c>
      <c r="X12" s="129"/>
      <c r="Y12" s="28">
        <v>8</v>
      </c>
    </row>
    <row r="13" spans="1:26" ht="7.5" customHeight="1" x14ac:dyDescent="0.15">
      <c r="A13" s="105"/>
      <c r="B13" s="97"/>
      <c r="C13" s="19"/>
      <c r="D13" s="98"/>
      <c r="E13" s="28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28"/>
    </row>
    <row r="14" spans="1:26" ht="13.5" customHeight="1" x14ac:dyDescent="0.15">
      <c r="A14" s="105"/>
      <c r="B14" s="124" t="s">
        <v>32</v>
      </c>
      <c r="C14" s="125" t="s">
        <v>22</v>
      </c>
      <c r="D14" s="96" t="s">
        <v>21</v>
      </c>
      <c r="E14" s="27">
        <v>9</v>
      </c>
      <c r="F14" s="121">
        <f>'課税台数等（ア）新車（イ）中古車'!F16+'課税台数等（ア）新車（イ）中古車'!F38+'課税台数等（ア）新車（イ）中古車'!H38+'課税台数等（ア）新車（イ）中古車'!J38</f>
        <v>45</v>
      </c>
      <c r="G14" s="121"/>
      <c r="H14" s="121">
        <f>'課税台数等（ア）新車（イ）中古車'!H16+'課税台数等（ア）新車（イ）中古車'!N38</f>
        <v>44</v>
      </c>
      <c r="I14" s="121"/>
      <c r="J14" s="121">
        <f>'課税台数等（ア）新車（イ）中古車'!J16+'課税台数等（ア）新車（イ）中古車'!P38</f>
        <v>0</v>
      </c>
      <c r="K14" s="121"/>
      <c r="L14" s="121">
        <f>F14-H14</f>
        <v>1</v>
      </c>
      <c r="M14" s="121"/>
      <c r="N14" s="121">
        <f>'課税台数等（ア）新車（イ）中古車'!N16+'課税台数等（ア）新車（イ）中古車'!T38</f>
        <v>815</v>
      </c>
      <c r="O14" s="121"/>
      <c r="P14" s="121"/>
      <c r="Q14" s="121">
        <f>'課税台数等（ア）新車（イ）中古車'!P16</f>
        <v>0</v>
      </c>
      <c r="R14" s="121"/>
      <c r="S14" s="121">
        <f>'課税台数等（ア）新車（イ）中古車'!R16</f>
        <v>0</v>
      </c>
      <c r="T14" s="121"/>
      <c r="U14" s="121">
        <f t="shared" ref="U14:U16" si="1">N14-Q14-S14</f>
        <v>815</v>
      </c>
      <c r="V14" s="121"/>
      <c r="W14" s="121">
        <f>'課税台数等（ア）新車（イ）中古車'!V16+'課税台数等（ア）新車（イ）中古車'!Y38</f>
        <v>4000</v>
      </c>
      <c r="X14" s="121"/>
      <c r="Y14" s="27">
        <v>9</v>
      </c>
    </row>
    <row r="15" spans="1:26" ht="13.5" customHeight="1" x14ac:dyDescent="0.15">
      <c r="A15" s="105"/>
      <c r="B15" s="124"/>
      <c r="C15" s="125"/>
      <c r="D15" s="99" t="s">
        <v>20</v>
      </c>
      <c r="E15" s="27">
        <v>10</v>
      </c>
      <c r="F15" s="121">
        <f>'課税台数等（ア）新車（イ）中古車'!F17+'課税台数等（ア）新車（イ）中古車'!F39+'課税台数等（ア）新車（イ）中古車'!H39+'課税台数等（ア）新車（イ）中古車'!J39</f>
        <v>37</v>
      </c>
      <c r="G15" s="121"/>
      <c r="H15" s="121">
        <f>'課税台数等（ア）新車（イ）中古車'!H17+'課税台数等（ア）新車（イ）中古車'!N39</f>
        <v>27</v>
      </c>
      <c r="I15" s="121"/>
      <c r="J15" s="121">
        <f>'課税台数等（ア）新車（イ）中古車'!J17+'課税台数等（ア）新車（イ）中古車'!P39</f>
        <v>0</v>
      </c>
      <c r="K15" s="121"/>
      <c r="L15" s="121">
        <f>F15-H15</f>
        <v>10</v>
      </c>
      <c r="M15" s="121"/>
      <c r="N15" s="121">
        <f>'課税台数等（ア）新車（イ）中古車'!N17+'課税台数等（ア）新車（イ）中古車'!T39</f>
        <v>67882</v>
      </c>
      <c r="O15" s="121"/>
      <c r="P15" s="121"/>
      <c r="Q15" s="121">
        <f>'課税台数等（ア）新車（イ）中古車'!P17</f>
        <v>0</v>
      </c>
      <c r="R15" s="121"/>
      <c r="S15" s="121">
        <f>'課税台数等（ア）新車（イ）中古車'!R17</f>
        <v>21000</v>
      </c>
      <c r="T15" s="121"/>
      <c r="U15" s="121">
        <f t="shared" si="1"/>
        <v>46882</v>
      </c>
      <c r="V15" s="121"/>
      <c r="W15" s="121">
        <f>'課税台数等（ア）新車（イ）中古車'!V17+'課税台数等（ア）新車（イ）中古車'!Y39</f>
        <v>796200</v>
      </c>
      <c r="X15" s="121"/>
      <c r="Y15" s="27">
        <v>10</v>
      </c>
    </row>
    <row r="16" spans="1:26" ht="13.5" customHeight="1" x14ac:dyDescent="0.15">
      <c r="A16" s="105"/>
      <c r="B16" s="124"/>
      <c r="C16" s="125" t="s">
        <v>19</v>
      </c>
      <c r="D16" s="155"/>
      <c r="E16" s="27">
        <v>11</v>
      </c>
      <c r="F16" s="121">
        <f>'課税台数等（ア）新車（イ）中古車'!F18+'課税台数等（ア）新車（イ）中古車'!F40+'課税台数等（ア）新車（イ）中古車'!H40+'課税台数等（ア）新車（イ）中古車'!J40</f>
        <v>137</v>
      </c>
      <c r="G16" s="121"/>
      <c r="H16" s="121">
        <f>'課税台数等（ア）新車（イ）中古車'!H18+'課税台数等（ア）新車（イ）中古車'!N40</f>
        <v>99</v>
      </c>
      <c r="I16" s="121"/>
      <c r="J16" s="121">
        <f>'課税台数等（ア）新車（イ）中古車'!J18+'課税台数等（ア）新車（イ）中古車'!P40</f>
        <v>0</v>
      </c>
      <c r="K16" s="121"/>
      <c r="L16" s="121">
        <f>F16-H16</f>
        <v>38</v>
      </c>
      <c r="M16" s="121"/>
      <c r="N16" s="121">
        <f>'課税台数等（ア）新車（イ）中古車'!N18+'課税台数等（ア）新車（イ）中古車'!T40</f>
        <v>188684</v>
      </c>
      <c r="O16" s="121"/>
      <c r="P16" s="121"/>
      <c r="Q16" s="121">
        <f>'課税台数等（ア）新車（イ）中古車'!P18</f>
        <v>0</v>
      </c>
      <c r="R16" s="121"/>
      <c r="S16" s="121">
        <f>'課税台数等（ア）新車（イ）中古車'!R18</f>
        <v>70000</v>
      </c>
      <c r="T16" s="121"/>
      <c r="U16" s="121">
        <f t="shared" si="1"/>
        <v>118684</v>
      </c>
      <c r="V16" s="121"/>
      <c r="W16" s="121">
        <f>'課税台数等（ア）新車（イ）中古車'!V18+'課税台数等（ア）新車（イ）中古車'!Y40</f>
        <v>2850100</v>
      </c>
      <c r="X16" s="121"/>
      <c r="Y16" s="27">
        <v>11</v>
      </c>
    </row>
    <row r="17" spans="1:26" s="62" customFormat="1" ht="13.5" customHeight="1" x14ac:dyDescent="0.15">
      <c r="A17" s="105"/>
      <c r="B17" s="124"/>
      <c r="C17" s="84" t="s">
        <v>27</v>
      </c>
      <c r="D17" s="61"/>
      <c r="E17" s="28">
        <v>12</v>
      </c>
      <c r="F17" s="129">
        <f>SUM(F14:G16)</f>
        <v>219</v>
      </c>
      <c r="G17" s="129"/>
      <c r="H17" s="129">
        <f>SUM(H14:I16)</f>
        <v>170</v>
      </c>
      <c r="I17" s="129"/>
      <c r="J17" s="129">
        <f>SUM(J14:K16)</f>
        <v>0</v>
      </c>
      <c r="K17" s="129"/>
      <c r="L17" s="129">
        <f>SUM(L14:M16)</f>
        <v>49</v>
      </c>
      <c r="M17" s="129"/>
      <c r="N17" s="129">
        <f>SUM(N14:P16)</f>
        <v>257381</v>
      </c>
      <c r="O17" s="129"/>
      <c r="P17" s="129"/>
      <c r="Q17" s="129">
        <f>SUM(Q14:R16)</f>
        <v>0</v>
      </c>
      <c r="R17" s="129"/>
      <c r="S17" s="129">
        <f>SUM(S14:T16)</f>
        <v>91000</v>
      </c>
      <c r="T17" s="129"/>
      <c r="U17" s="129">
        <f>SUM(U14:V16)</f>
        <v>166381</v>
      </c>
      <c r="V17" s="129"/>
      <c r="W17" s="129">
        <f>SUM(W14:X16)</f>
        <v>3650300</v>
      </c>
      <c r="X17" s="129"/>
      <c r="Y17" s="28">
        <v>12</v>
      </c>
    </row>
    <row r="18" spans="1:26" ht="7.5" customHeight="1" x14ac:dyDescent="0.15">
      <c r="A18" s="105"/>
      <c r="B18" s="83"/>
      <c r="C18" s="20"/>
      <c r="D18" s="21"/>
      <c r="E18" s="27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27"/>
    </row>
    <row r="19" spans="1:26" ht="13.5" customHeight="1" x14ac:dyDescent="0.15">
      <c r="A19" s="105"/>
      <c r="B19" s="126" t="s">
        <v>46</v>
      </c>
      <c r="C19" s="125"/>
      <c r="D19" s="155"/>
      <c r="E19" s="27">
        <v>13</v>
      </c>
      <c r="F19" s="121">
        <f>'課税台数等（ア）新車（イ）中古車'!F21+'課税台数等（ア）新車（イ）中古車'!F43+'課税台数等（ア）新車（イ）中古車'!H43+'課税台数等（ア）新車（イ）中古車'!J43</f>
        <v>0</v>
      </c>
      <c r="G19" s="121"/>
      <c r="H19" s="121">
        <f>'課税台数等（ア）新車（イ）中古車'!H21+'課税台数等（ア）新車（イ）中古車'!N43</f>
        <v>0</v>
      </c>
      <c r="I19" s="121"/>
      <c r="J19" s="121">
        <f>'課税台数等（ア）新車（イ）中古車'!J21+'課税台数等（ア）新車（イ）中古車'!P43</f>
        <v>0</v>
      </c>
      <c r="K19" s="121"/>
      <c r="L19" s="121">
        <f>F19-H19</f>
        <v>0</v>
      </c>
      <c r="M19" s="121"/>
      <c r="N19" s="121">
        <f>'課税台数等（ア）新車（イ）中古車'!N21+'課税台数等（ア）新車（イ）中古車'!T43</f>
        <v>0</v>
      </c>
      <c r="O19" s="121"/>
      <c r="P19" s="121"/>
      <c r="Q19" s="121">
        <f>'課税台数等（ア）新車（イ）中古車'!P21</f>
        <v>0</v>
      </c>
      <c r="R19" s="121"/>
      <c r="S19" s="121">
        <f>'課税台数等（ア）新車（イ）中古車'!R21</f>
        <v>0</v>
      </c>
      <c r="T19" s="121"/>
      <c r="U19" s="121">
        <f t="shared" ref="U19:U20" si="2">N19-Q19-S19</f>
        <v>0</v>
      </c>
      <c r="V19" s="121"/>
      <c r="W19" s="121">
        <f>'課税台数等（ア）新車（イ）中古車'!V21+'課税台数等（ア）新車（イ）中古車'!Y43</f>
        <v>0</v>
      </c>
      <c r="X19" s="121"/>
      <c r="Y19" s="27">
        <v>13</v>
      </c>
    </row>
    <row r="20" spans="1:26" ht="13.5" customHeight="1" x14ac:dyDescent="0.15">
      <c r="A20" s="105"/>
      <c r="B20" s="100" t="s">
        <v>26</v>
      </c>
      <c r="C20" s="78"/>
      <c r="D20" s="80"/>
      <c r="E20" s="27">
        <v>14</v>
      </c>
      <c r="F20" s="121">
        <f>'課税台数等（ア）新車（イ）中古車'!F22+'課税台数等（ア）新車（イ）中古車'!F44+'課税台数等（ア）新車（イ）中古車'!H44+'課税台数等（ア）新車（イ）中古車'!J44</f>
        <v>1315</v>
      </c>
      <c r="G20" s="121"/>
      <c r="H20" s="121">
        <f>'課税台数等（ア）新車（イ）中古車'!H22+'課税台数等（ア）新車（イ）中古車'!N44</f>
        <v>872</v>
      </c>
      <c r="I20" s="121"/>
      <c r="J20" s="121">
        <f>'課税台数等（ア）新車（イ）中古車'!J22+'課税台数等（ア）新車（イ）中古車'!P44</f>
        <v>62</v>
      </c>
      <c r="K20" s="121"/>
      <c r="L20" s="121">
        <f>F20-H20</f>
        <v>443</v>
      </c>
      <c r="M20" s="121"/>
      <c r="N20" s="121">
        <f>'課税台数等（ア）新車（イ）中古車'!N22+'課税台数等（ア）新車（イ）中古車'!T44</f>
        <v>3565122</v>
      </c>
      <c r="O20" s="121"/>
      <c r="P20" s="121"/>
      <c r="Q20" s="121">
        <f>'課税台数等（ア）新車（イ）中古車'!P22</f>
        <v>0</v>
      </c>
      <c r="R20" s="121"/>
      <c r="S20" s="121">
        <f>'課税台数等（ア）新車（イ）中古車'!R22</f>
        <v>516250</v>
      </c>
      <c r="T20" s="121"/>
      <c r="U20" s="121">
        <f t="shared" si="2"/>
        <v>3048872</v>
      </c>
      <c r="V20" s="121"/>
      <c r="W20" s="121">
        <f>'課税台数等（ア）新車（イ）中古車'!V22+'課税台数等（ア）新車（イ）中古車'!Y44</f>
        <v>42066200</v>
      </c>
      <c r="X20" s="121"/>
      <c r="Y20" s="27">
        <v>14</v>
      </c>
    </row>
    <row r="21" spans="1:26" s="62" customFormat="1" ht="17.25" customHeight="1" x14ac:dyDescent="0.15">
      <c r="A21" s="58" t="s">
        <v>83</v>
      </c>
      <c r="B21" s="58" t="s">
        <v>84</v>
      </c>
      <c r="C21" s="59"/>
      <c r="D21" s="102"/>
      <c r="E21" s="63">
        <v>15</v>
      </c>
      <c r="F21" s="149">
        <f>F6+F12+F17+F19+F20</f>
        <v>61386</v>
      </c>
      <c r="G21" s="149"/>
      <c r="H21" s="149">
        <f>H6+H12+H17+H19+H20</f>
        <v>46208</v>
      </c>
      <c r="I21" s="149"/>
      <c r="J21" s="149">
        <f>J6+J12+J17+J19+J20</f>
        <v>282</v>
      </c>
      <c r="K21" s="149"/>
      <c r="L21" s="149">
        <f>L6+L12+L17+L19+L20</f>
        <v>15178</v>
      </c>
      <c r="M21" s="149"/>
      <c r="N21" s="149">
        <f>N6+N12+N17+N19+N20</f>
        <v>42778923</v>
      </c>
      <c r="O21" s="149"/>
      <c r="P21" s="149"/>
      <c r="Q21" s="149">
        <f>Q6+Q12+Q17+Q19+Q20</f>
        <v>0</v>
      </c>
      <c r="R21" s="149"/>
      <c r="S21" s="149">
        <f>S6+S12+S17+S19+S20</f>
        <v>1720250</v>
      </c>
      <c r="T21" s="149"/>
      <c r="U21" s="149">
        <f>U6+U12+U17+U19+U20</f>
        <v>41058673</v>
      </c>
      <c r="V21" s="149"/>
      <c r="W21" s="149">
        <f>W6+W12+W17+W19+W20</f>
        <v>683062400</v>
      </c>
      <c r="X21" s="149"/>
      <c r="Y21" s="63">
        <v>15</v>
      </c>
    </row>
    <row r="22" spans="1:26" x14ac:dyDescent="0.15">
      <c r="A22" s="40"/>
      <c r="B22" s="1" t="s">
        <v>44</v>
      </c>
      <c r="E22" s="1"/>
      <c r="F22" s="30"/>
      <c r="Y22" s="3"/>
      <c r="Z22" s="30"/>
    </row>
    <row r="23" spans="1:26" x14ac:dyDescent="0.15">
      <c r="E23" s="30"/>
      <c r="Y23" s="30"/>
    </row>
    <row r="24" spans="1:26" x14ac:dyDescent="0.15">
      <c r="E24" s="30"/>
      <c r="Y24" s="30"/>
    </row>
    <row r="25" spans="1:26" x14ac:dyDescent="0.15">
      <c r="E25" s="30"/>
      <c r="Y25" s="30"/>
    </row>
    <row r="26" spans="1:26" x14ac:dyDescent="0.15">
      <c r="E26" s="30"/>
      <c r="Y26" s="30"/>
    </row>
    <row r="27" spans="1:26" x14ac:dyDescent="0.15">
      <c r="E27" s="30"/>
      <c r="Y27" s="30"/>
    </row>
    <row r="28" spans="1:26" x14ac:dyDescent="0.15">
      <c r="E28" s="30"/>
      <c r="Y28" s="30"/>
    </row>
    <row r="29" spans="1:26" x14ac:dyDescent="0.15">
      <c r="E29" s="30"/>
      <c r="Y29" s="30"/>
    </row>
    <row r="30" spans="1:26" x14ac:dyDescent="0.15">
      <c r="E30" s="30"/>
      <c r="Y30" s="30"/>
    </row>
    <row r="31" spans="1:26" x14ac:dyDescent="0.15">
      <c r="E31" s="30"/>
      <c r="Y31" s="30"/>
    </row>
    <row r="32" spans="1:26" x14ac:dyDescent="0.15">
      <c r="E32" s="30"/>
      <c r="Y32" s="30"/>
    </row>
    <row r="33" spans="5:25" x14ac:dyDescent="0.15">
      <c r="E33" s="30"/>
      <c r="Y33" s="30"/>
    </row>
    <row r="34" spans="5:25" x14ac:dyDescent="0.15">
      <c r="E34" s="30"/>
      <c r="Y34" s="30"/>
    </row>
    <row r="35" spans="5:25" x14ac:dyDescent="0.15">
      <c r="E35" s="30"/>
      <c r="Y35" s="30"/>
    </row>
    <row r="36" spans="5:25" x14ac:dyDescent="0.15">
      <c r="E36" s="30"/>
      <c r="Y36" s="30"/>
    </row>
    <row r="37" spans="5:25" x14ac:dyDescent="0.15">
      <c r="E37" s="30"/>
      <c r="Y37" s="30"/>
    </row>
    <row r="38" spans="5:25" x14ac:dyDescent="0.15">
      <c r="E38" s="30"/>
      <c r="Y38" s="30"/>
    </row>
    <row r="39" spans="5:25" x14ac:dyDescent="0.15">
      <c r="E39" s="30"/>
      <c r="Y39" s="30"/>
    </row>
    <row r="40" spans="5:25" x14ac:dyDescent="0.15">
      <c r="E40" s="30"/>
      <c r="Y40" s="30"/>
    </row>
    <row r="41" spans="5:25" x14ac:dyDescent="0.15">
      <c r="E41" s="30"/>
      <c r="Y41" s="30"/>
    </row>
    <row r="42" spans="5:25" x14ac:dyDescent="0.15">
      <c r="E42" s="30"/>
      <c r="Y42" s="30"/>
    </row>
    <row r="43" spans="5:25" x14ac:dyDescent="0.15">
      <c r="E43" s="30"/>
      <c r="Y43" s="30"/>
    </row>
    <row r="44" spans="5:25" x14ac:dyDescent="0.15">
      <c r="E44" s="30"/>
      <c r="Y44" s="30"/>
    </row>
    <row r="45" spans="5:25" x14ac:dyDescent="0.15">
      <c r="E45" s="30"/>
      <c r="Y45" s="30"/>
    </row>
    <row r="46" spans="5:25" x14ac:dyDescent="0.15">
      <c r="E46" s="30"/>
      <c r="Y46" s="30"/>
    </row>
    <row r="47" spans="5:25" x14ac:dyDescent="0.15">
      <c r="E47" s="30"/>
      <c r="Y47" s="30"/>
    </row>
    <row r="48" spans="5:25" x14ac:dyDescent="0.15">
      <c r="E48" s="30"/>
      <c r="Y48" s="30"/>
    </row>
    <row r="49" spans="5:25" x14ac:dyDescent="0.15">
      <c r="E49" s="30"/>
      <c r="Y49" s="30"/>
    </row>
    <row r="50" spans="5:25" x14ac:dyDescent="0.15">
      <c r="E50" s="30"/>
      <c r="Y50" s="30"/>
    </row>
    <row r="51" spans="5:25" x14ac:dyDescent="0.15">
      <c r="E51" s="30"/>
      <c r="Y51" s="30"/>
    </row>
    <row r="52" spans="5:25" x14ac:dyDescent="0.15">
      <c r="E52" s="30"/>
      <c r="Y52" s="30"/>
    </row>
    <row r="53" spans="5:25" x14ac:dyDescent="0.15">
      <c r="E53" s="30"/>
      <c r="Y53" s="30"/>
    </row>
    <row r="54" spans="5:25" x14ac:dyDescent="0.15">
      <c r="E54" s="30"/>
      <c r="Y54" s="30"/>
    </row>
    <row r="55" spans="5:25" x14ac:dyDescent="0.15">
      <c r="E55" s="30"/>
      <c r="Y55" s="30"/>
    </row>
    <row r="56" spans="5:25" x14ac:dyDescent="0.15">
      <c r="E56" s="30"/>
      <c r="Y56" s="30"/>
    </row>
    <row r="57" spans="5:25" x14ac:dyDescent="0.15">
      <c r="E57" s="30"/>
      <c r="Y57" s="30"/>
    </row>
    <row r="58" spans="5:25" x14ac:dyDescent="0.15">
      <c r="E58" s="30"/>
      <c r="Y58" s="30"/>
    </row>
    <row r="59" spans="5:25" x14ac:dyDescent="0.15">
      <c r="E59" s="30"/>
      <c r="Y59" s="30"/>
    </row>
    <row r="60" spans="5:25" x14ac:dyDescent="0.15">
      <c r="E60" s="30"/>
      <c r="Y60" s="30"/>
    </row>
    <row r="61" spans="5:25" x14ac:dyDescent="0.15">
      <c r="E61" s="30"/>
      <c r="Y61" s="30"/>
    </row>
    <row r="62" spans="5:25" x14ac:dyDescent="0.15">
      <c r="E62" s="30"/>
      <c r="Y62" s="30"/>
    </row>
    <row r="63" spans="5:25" x14ac:dyDescent="0.15">
      <c r="E63" s="30"/>
      <c r="Y63" s="30"/>
    </row>
    <row r="64" spans="5:25" x14ac:dyDescent="0.15">
      <c r="E64" s="30"/>
      <c r="Y64" s="30"/>
    </row>
    <row r="65" spans="5:25" x14ac:dyDescent="0.15">
      <c r="E65" s="30"/>
      <c r="Y65" s="30"/>
    </row>
    <row r="66" spans="5:25" x14ac:dyDescent="0.15">
      <c r="E66" s="30"/>
      <c r="Y66" s="30"/>
    </row>
    <row r="67" spans="5:25" x14ac:dyDescent="0.15">
      <c r="E67" s="30"/>
      <c r="Y67" s="30"/>
    </row>
    <row r="68" spans="5:25" x14ac:dyDescent="0.15">
      <c r="E68" s="30"/>
      <c r="Y68" s="30"/>
    </row>
    <row r="69" spans="5:25" x14ac:dyDescent="0.15">
      <c r="E69" s="30"/>
      <c r="Y69" s="30"/>
    </row>
    <row r="70" spans="5:25" x14ac:dyDescent="0.15">
      <c r="E70" s="30"/>
      <c r="Y70" s="30"/>
    </row>
    <row r="71" spans="5:25" x14ac:dyDescent="0.15">
      <c r="E71" s="30"/>
      <c r="Y71" s="30"/>
    </row>
    <row r="72" spans="5:25" x14ac:dyDescent="0.15">
      <c r="E72" s="30"/>
      <c r="Y72" s="30"/>
    </row>
    <row r="73" spans="5:25" x14ac:dyDescent="0.15">
      <c r="E73" s="30"/>
      <c r="Y73" s="30"/>
    </row>
    <row r="74" spans="5:25" x14ac:dyDescent="0.15">
      <c r="E74" s="30"/>
      <c r="Y74" s="30"/>
    </row>
    <row r="75" spans="5:25" x14ac:dyDescent="0.15">
      <c r="E75" s="30"/>
      <c r="Y75" s="30"/>
    </row>
    <row r="76" spans="5:25" x14ac:dyDescent="0.15">
      <c r="E76" s="30"/>
      <c r="Y76" s="30"/>
    </row>
    <row r="77" spans="5:25" x14ac:dyDescent="0.15">
      <c r="E77" s="30"/>
      <c r="Y77" s="30"/>
    </row>
    <row r="78" spans="5:25" x14ac:dyDescent="0.15">
      <c r="E78" s="30"/>
      <c r="Y78" s="30"/>
    </row>
    <row r="79" spans="5:25" x14ac:dyDescent="0.15">
      <c r="E79" s="30"/>
      <c r="Y79" s="30"/>
    </row>
    <row r="80" spans="5:25" x14ac:dyDescent="0.15">
      <c r="E80" s="30"/>
      <c r="Y80" s="30"/>
    </row>
    <row r="81" spans="5:25" x14ac:dyDescent="0.15">
      <c r="E81" s="30"/>
      <c r="Y81" s="30"/>
    </row>
    <row r="82" spans="5:25" x14ac:dyDescent="0.15">
      <c r="E82" s="30"/>
      <c r="Y82" s="30"/>
    </row>
    <row r="83" spans="5:25" x14ac:dyDescent="0.15">
      <c r="E83" s="30"/>
      <c r="Y83" s="30"/>
    </row>
    <row r="84" spans="5:25" x14ac:dyDescent="0.15">
      <c r="E84" s="30"/>
      <c r="Y84" s="30"/>
    </row>
    <row r="85" spans="5:25" x14ac:dyDescent="0.15">
      <c r="E85" s="30"/>
      <c r="Y85" s="30"/>
    </row>
    <row r="86" spans="5:25" x14ac:dyDescent="0.15">
      <c r="E86" s="30"/>
      <c r="Y86" s="30"/>
    </row>
    <row r="87" spans="5:25" x14ac:dyDescent="0.15">
      <c r="E87" s="30"/>
      <c r="Y87" s="30"/>
    </row>
    <row r="88" spans="5:25" x14ac:dyDescent="0.15">
      <c r="E88" s="30"/>
      <c r="Y88" s="30"/>
    </row>
    <row r="89" spans="5:25" x14ac:dyDescent="0.15">
      <c r="E89" s="30"/>
      <c r="Y89" s="30"/>
    </row>
    <row r="90" spans="5:25" x14ac:dyDescent="0.15">
      <c r="E90" s="30"/>
      <c r="Y90" s="30"/>
    </row>
    <row r="91" spans="5:25" x14ac:dyDescent="0.15">
      <c r="E91" s="30"/>
      <c r="Y91" s="30"/>
    </row>
    <row r="92" spans="5:25" x14ac:dyDescent="0.15">
      <c r="E92" s="30"/>
      <c r="Y92" s="30"/>
    </row>
    <row r="93" spans="5:25" x14ac:dyDescent="0.15">
      <c r="E93" s="30"/>
      <c r="Y93" s="30"/>
    </row>
    <row r="94" spans="5:25" x14ac:dyDescent="0.15">
      <c r="E94" s="30"/>
      <c r="Y94" s="30"/>
    </row>
    <row r="95" spans="5:25" x14ac:dyDescent="0.15">
      <c r="E95" s="30"/>
      <c r="Y95" s="30"/>
    </row>
    <row r="96" spans="5:25" x14ac:dyDescent="0.15">
      <c r="E96" s="30"/>
      <c r="Y96" s="30"/>
    </row>
    <row r="97" spans="5:25" x14ac:dyDescent="0.15">
      <c r="E97" s="30"/>
      <c r="Y97" s="30"/>
    </row>
    <row r="98" spans="5:25" x14ac:dyDescent="0.15">
      <c r="E98" s="30"/>
      <c r="Y98" s="30"/>
    </row>
    <row r="99" spans="5:25" x14ac:dyDescent="0.15">
      <c r="E99" s="30"/>
      <c r="Y99" s="30"/>
    </row>
    <row r="100" spans="5:25" x14ac:dyDescent="0.15">
      <c r="E100" s="30"/>
      <c r="Y100" s="30"/>
    </row>
    <row r="101" spans="5:25" x14ac:dyDescent="0.15">
      <c r="E101" s="30"/>
      <c r="Y101" s="30"/>
    </row>
    <row r="102" spans="5:25" x14ac:dyDescent="0.15">
      <c r="E102" s="30"/>
      <c r="Y102" s="30"/>
    </row>
    <row r="103" spans="5:25" x14ac:dyDescent="0.15">
      <c r="E103" s="30"/>
      <c r="Y103" s="30"/>
    </row>
    <row r="104" spans="5:25" x14ac:dyDescent="0.15">
      <c r="E104" s="30"/>
      <c r="Y104" s="30"/>
    </row>
    <row r="105" spans="5:25" x14ac:dyDescent="0.15">
      <c r="E105" s="30"/>
      <c r="Y105" s="30"/>
    </row>
    <row r="106" spans="5:25" x14ac:dyDescent="0.15">
      <c r="E106" s="30"/>
      <c r="Y106" s="30"/>
    </row>
    <row r="107" spans="5:25" x14ac:dyDescent="0.15">
      <c r="E107" s="30"/>
      <c r="Y107" s="30"/>
    </row>
    <row r="108" spans="5:25" x14ac:dyDescent="0.15">
      <c r="E108" s="30"/>
      <c r="Y108" s="30"/>
    </row>
    <row r="109" spans="5:25" x14ac:dyDescent="0.15">
      <c r="E109" s="30"/>
      <c r="Y109" s="30"/>
    </row>
    <row r="110" spans="5:25" x14ac:dyDescent="0.15">
      <c r="E110" s="30"/>
      <c r="Y110" s="30"/>
    </row>
    <row r="111" spans="5:25" x14ac:dyDescent="0.15">
      <c r="E111" s="30"/>
      <c r="Y111" s="30"/>
    </row>
    <row r="112" spans="5:25" x14ac:dyDescent="0.15">
      <c r="E112" s="30"/>
      <c r="Y112" s="30"/>
    </row>
    <row r="113" spans="5:25" x14ac:dyDescent="0.15">
      <c r="E113" s="30"/>
      <c r="Y113" s="30"/>
    </row>
    <row r="114" spans="5:25" x14ac:dyDescent="0.15">
      <c r="E114" s="30"/>
      <c r="Y114" s="30"/>
    </row>
    <row r="115" spans="5:25" x14ac:dyDescent="0.15">
      <c r="E115" s="30"/>
      <c r="Y115" s="30"/>
    </row>
    <row r="116" spans="5:25" x14ac:dyDescent="0.15">
      <c r="E116" s="30"/>
      <c r="Y116" s="30"/>
    </row>
    <row r="117" spans="5:25" x14ac:dyDescent="0.15">
      <c r="E117" s="30"/>
      <c r="Y117" s="30"/>
    </row>
    <row r="118" spans="5:25" x14ac:dyDescent="0.15">
      <c r="E118" s="30"/>
      <c r="Y118" s="30"/>
    </row>
    <row r="119" spans="5:25" x14ac:dyDescent="0.15">
      <c r="E119" s="30"/>
      <c r="Y119" s="30"/>
    </row>
    <row r="120" spans="5:25" x14ac:dyDescent="0.15">
      <c r="E120" s="30"/>
      <c r="Y120" s="30"/>
    </row>
    <row r="121" spans="5:25" x14ac:dyDescent="0.15">
      <c r="E121" s="30"/>
      <c r="Y121" s="30"/>
    </row>
    <row r="122" spans="5:25" x14ac:dyDescent="0.15">
      <c r="E122" s="30"/>
      <c r="Y122" s="30"/>
    </row>
    <row r="123" spans="5:25" x14ac:dyDescent="0.15">
      <c r="E123" s="30"/>
      <c r="Y123" s="30"/>
    </row>
    <row r="124" spans="5:25" x14ac:dyDescent="0.15">
      <c r="E124" s="30"/>
      <c r="Y124" s="30"/>
    </row>
    <row r="125" spans="5:25" x14ac:dyDescent="0.15">
      <c r="E125" s="30"/>
      <c r="Y125" s="30"/>
    </row>
    <row r="126" spans="5:25" x14ac:dyDescent="0.15">
      <c r="E126" s="30"/>
      <c r="Y126" s="30"/>
    </row>
    <row r="127" spans="5:25" x14ac:dyDescent="0.15">
      <c r="E127" s="30"/>
      <c r="Y127" s="30"/>
    </row>
    <row r="128" spans="5:25" x14ac:dyDescent="0.15">
      <c r="E128" s="30"/>
      <c r="Y128" s="30"/>
    </row>
    <row r="129" spans="5:25" x14ac:dyDescent="0.15">
      <c r="E129" s="30"/>
      <c r="Y129" s="30"/>
    </row>
    <row r="130" spans="5:25" x14ac:dyDescent="0.15">
      <c r="E130" s="30"/>
      <c r="Y130" s="30"/>
    </row>
    <row r="131" spans="5:25" x14ac:dyDescent="0.15">
      <c r="E131" s="30"/>
      <c r="Y131" s="30"/>
    </row>
    <row r="132" spans="5:25" x14ac:dyDescent="0.15">
      <c r="E132" s="30"/>
      <c r="Y132" s="30"/>
    </row>
    <row r="133" spans="5:25" x14ac:dyDescent="0.15">
      <c r="E133" s="30"/>
      <c r="Y133" s="30"/>
    </row>
    <row r="134" spans="5:25" x14ac:dyDescent="0.15">
      <c r="E134" s="30"/>
      <c r="Y134" s="30"/>
    </row>
    <row r="135" spans="5:25" x14ac:dyDescent="0.15">
      <c r="E135" s="30"/>
      <c r="Y135" s="30"/>
    </row>
    <row r="136" spans="5:25" x14ac:dyDescent="0.15">
      <c r="E136" s="30"/>
      <c r="Y136" s="30"/>
    </row>
    <row r="137" spans="5:25" x14ac:dyDescent="0.15">
      <c r="E137" s="30"/>
      <c r="Y137" s="30"/>
    </row>
    <row r="138" spans="5:25" x14ac:dyDescent="0.15">
      <c r="E138" s="30"/>
      <c r="Y138" s="30"/>
    </row>
    <row r="139" spans="5:25" x14ac:dyDescent="0.15">
      <c r="E139" s="30"/>
      <c r="Y139" s="30"/>
    </row>
    <row r="140" spans="5:25" x14ac:dyDescent="0.15">
      <c r="E140" s="30"/>
      <c r="Y140" s="30"/>
    </row>
    <row r="141" spans="5:25" x14ac:dyDescent="0.15">
      <c r="E141" s="30"/>
      <c r="Y141" s="30"/>
    </row>
    <row r="142" spans="5:25" x14ac:dyDescent="0.15">
      <c r="E142" s="30"/>
      <c r="Y142" s="30"/>
    </row>
    <row r="143" spans="5:25" x14ac:dyDescent="0.15">
      <c r="E143" s="30"/>
      <c r="Y143" s="30"/>
    </row>
    <row r="144" spans="5:25" x14ac:dyDescent="0.15">
      <c r="E144" s="30"/>
      <c r="Y144" s="30"/>
    </row>
    <row r="145" spans="5:25" x14ac:dyDescent="0.15">
      <c r="E145" s="30"/>
      <c r="Y145" s="30"/>
    </row>
    <row r="146" spans="5:25" x14ac:dyDescent="0.15">
      <c r="E146" s="30"/>
      <c r="Y146" s="30"/>
    </row>
    <row r="147" spans="5:25" x14ac:dyDescent="0.15">
      <c r="E147" s="30"/>
      <c r="Y147" s="30"/>
    </row>
    <row r="148" spans="5:25" x14ac:dyDescent="0.15">
      <c r="E148" s="30"/>
      <c r="Y148" s="30"/>
    </row>
    <row r="149" spans="5:25" x14ac:dyDescent="0.15">
      <c r="E149" s="30"/>
      <c r="Y149" s="30"/>
    </row>
    <row r="150" spans="5:25" x14ac:dyDescent="0.15">
      <c r="E150" s="30"/>
      <c r="Y150" s="30"/>
    </row>
    <row r="151" spans="5:25" x14ac:dyDescent="0.15">
      <c r="E151" s="30"/>
      <c r="Y151" s="30"/>
    </row>
    <row r="152" spans="5:25" x14ac:dyDescent="0.15">
      <c r="E152" s="30"/>
      <c r="Y152" s="30"/>
    </row>
    <row r="153" spans="5:25" x14ac:dyDescent="0.15">
      <c r="E153" s="30"/>
      <c r="Y153" s="30"/>
    </row>
    <row r="154" spans="5:25" x14ac:dyDescent="0.15">
      <c r="E154" s="30"/>
      <c r="Y154" s="30"/>
    </row>
    <row r="155" spans="5:25" x14ac:dyDescent="0.15">
      <c r="E155" s="30"/>
      <c r="Y155" s="30"/>
    </row>
    <row r="156" spans="5:25" x14ac:dyDescent="0.15">
      <c r="E156" s="30"/>
      <c r="Y156" s="30"/>
    </row>
    <row r="157" spans="5:25" x14ac:dyDescent="0.15">
      <c r="E157" s="30"/>
      <c r="Y157" s="30"/>
    </row>
    <row r="158" spans="5:25" x14ac:dyDescent="0.15">
      <c r="E158" s="30"/>
      <c r="Y158" s="30"/>
    </row>
    <row r="159" spans="5:25" x14ac:dyDescent="0.15">
      <c r="E159" s="30"/>
      <c r="Y159" s="30"/>
    </row>
    <row r="160" spans="5:25" x14ac:dyDescent="0.15">
      <c r="E160" s="30"/>
      <c r="Y160" s="30"/>
    </row>
    <row r="161" spans="5:25" x14ac:dyDescent="0.15">
      <c r="E161" s="30"/>
      <c r="Y161" s="30"/>
    </row>
    <row r="162" spans="5:25" x14ac:dyDescent="0.15">
      <c r="E162" s="30"/>
      <c r="Y162" s="30"/>
    </row>
    <row r="163" spans="5:25" x14ac:dyDescent="0.15">
      <c r="E163" s="30"/>
      <c r="Y163" s="30"/>
    </row>
    <row r="164" spans="5:25" x14ac:dyDescent="0.15">
      <c r="E164" s="30"/>
      <c r="Y164" s="30"/>
    </row>
    <row r="165" spans="5:25" x14ac:dyDescent="0.15">
      <c r="E165" s="30"/>
      <c r="Y165" s="30"/>
    </row>
    <row r="166" spans="5:25" x14ac:dyDescent="0.15">
      <c r="E166" s="30"/>
      <c r="Y166" s="30"/>
    </row>
    <row r="167" spans="5:25" x14ac:dyDescent="0.15">
      <c r="E167" s="30"/>
      <c r="Y167" s="30"/>
    </row>
    <row r="168" spans="5:25" x14ac:dyDescent="0.15">
      <c r="E168" s="30"/>
      <c r="Y168" s="30"/>
    </row>
    <row r="169" spans="5:25" x14ac:dyDescent="0.15">
      <c r="E169" s="30"/>
      <c r="Y169" s="30"/>
    </row>
    <row r="170" spans="5:25" x14ac:dyDescent="0.15">
      <c r="E170" s="30"/>
      <c r="Y170" s="30"/>
    </row>
    <row r="171" spans="5:25" x14ac:dyDescent="0.15">
      <c r="E171" s="30"/>
      <c r="Y171" s="30"/>
    </row>
    <row r="172" spans="5:25" x14ac:dyDescent="0.15">
      <c r="E172" s="30"/>
      <c r="Y172" s="30"/>
    </row>
    <row r="173" spans="5:25" x14ac:dyDescent="0.15">
      <c r="E173" s="30"/>
      <c r="Y173" s="30"/>
    </row>
    <row r="174" spans="5:25" x14ac:dyDescent="0.15">
      <c r="E174" s="30"/>
      <c r="Y174" s="30"/>
    </row>
    <row r="175" spans="5:25" x14ac:dyDescent="0.15">
      <c r="E175" s="30"/>
      <c r="Y175" s="30"/>
    </row>
    <row r="176" spans="5:25" x14ac:dyDescent="0.15">
      <c r="E176" s="30"/>
      <c r="Y176" s="30"/>
    </row>
    <row r="177" spans="5:25" x14ac:dyDescent="0.15">
      <c r="E177" s="30"/>
      <c r="Y177" s="30"/>
    </row>
    <row r="178" spans="5:25" x14ac:dyDescent="0.15">
      <c r="E178" s="30"/>
      <c r="Y178" s="30"/>
    </row>
    <row r="179" spans="5:25" x14ac:dyDescent="0.15">
      <c r="E179" s="30"/>
      <c r="Y179" s="30"/>
    </row>
    <row r="180" spans="5:25" x14ac:dyDescent="0.15">
      <c r="E180" s="30"/>
      <c r="Y180" s="30"/>
    </row>
    <row r="181" spans="5:25" x14ac:dyDescent="0.15">
      <c r="E181" s="30"/>
      <c r="Y181" s="30"/>
    </row>
    <row r="182" spans="5:25" x14ac:dyDescent="0.15">
      <c r="E182" s="30"/>
      <c r="Y182" s="30"/>
    </row>
    <row r="183" spans="5:25" x14ac:dyDescent="0.15">
      <c r="E183" s="30"/>
      <c r="Y183" s="30"/>
    </row>
    <row r="184" spans="5:25" x14ac:dyDescent="0.15">
      <c r="E184" s="30"/>
      <c r="Y184" s="30"/>
    </row>
    <row r="185" spans="5:25" x14ac:dyDescent="0.15">
      <c r="E185" s="30"/>
      <c r="Y185" s="30"/>
    </row>
    <row r="186" spans="5:25" x14ac:dyDescent="0.15">
      <c r="E186" s="30"/>
      <c r="Y186" s="30"/>
    </row>
    <row r="187" spans="5:25" x14ac:dyDescent="0.15">
      <c r="E187" s="30"/>
      <c r="Y187" s="30"/>
    </row>
    <row r="188" spans="5:25" x14ac:dyDescent="0.15">
      <c r="E188" s="30"/>
      <c r="Y188" s="30"/>
    </row>
    <row r="189" spans="5:25" x14ac:dyDescent="0.15">
      <c r="E189" s="30"/>
      <c r="Y189" s="30"/>
    </row>
    <row r="190" spans="5:25" x14ac:dyDescent="0.15">
      <c r="E190" s="30"/>
      <c r="Y190" s="30"/>
    </row>
    <row r="191" spans="5:25" x14ac:dyDescent="0.15">
      <c r="E191" s="30"/>
      <c r="Y191" s="30"/>
    </row>
    <row r="192" spans="5:25" x14ac:dyDescent="0.15">
      <c r="E192" s="30"/>
      <c r="Y192" s="30"/>
    </row>
    <row r="193" spans="5:25" x14ac:dyDescent="0.15">
      <c r="E193" s="30"/>
      <c r="Y193" s="30"/>
    </row>
    <row r="194" spans="5:25" x14ac:dyDescent="0.15">
      <c r="E194" s="30"/>
      <c r="Y194" s="30"/>
    </row>
    <row r="195" spans="5:25" x14ac:dyDescent="0.15">
      <c r="E195" s="30"/>
      <c r="Y195" s="30"/>
    </row>
    <row r="196" spans="5:25" x14ac:dyDescent="0.15">
      <c r="E196" s="30"/>
      <c r="Y196" s="30"/>
    </row>
    <row r="197" spans="5:25" x14ac:dyDescent="0.15">
      <c r="E197" s="30"/>
      <c r="Y197" s="30"/>
    </row>
    <row r="198" spans="5:25" x14ac:dyDescent="0.15">
      <c r="E198" s="30"/>
      <c r="Y198" s="30"/>
    </row>
    <row r="199" spans="5:25" x14ac:dyDescent="0.15">
      <c r="E199" s="30"/>
      <c r="Y199" s="30"/>
    </row>
    <row r="200" spans="5:25" x14ac:dyDescent="0.15">
      <c r="E200" s="30"/>
      <c r="Y200" s="30"/>
    </row>
    <row r="201" spans="5:25" x14ac:dyDescent="0.15">
      <c r="E201" s="30"/>
      <c r="Y201" s="30"/>
    </row>
    <row r="202" spans="5:25" x14ac:dyDescent="0.15">
      <c r="E202" s="30"/>
      <c r="Y202" s="30"/>
    </row>
    <row r="203" spans="5:25" x14ac:dyDescent="0.15">
      <c r="E203" s="30"/>
      <c r="Y203" s="30"/>
    </row>
    <row r="204" spans="5:25" x14ac:dyDescent="0.15">
      <c r="E204" s="30"/>
      <c r="Y204" s="30"/>
    </row>
    <row r="205" spans="5:25" x14ac:dyDescent="0.15">
      <c r="E205" s="30"/>
      <c r="Y205" s="30"/>
    </row>
    <row r="206" spans="5:25" x14ac:dyDescent="0.15">
      <c r="E206" s="30"/>
      <c r="Y206" s="30"/>
    </row>
    <row r="207" spans="5:25" x14ac:dyDescent="0.15">
      <c r="E207" s="30"/>
      <c r="Y207" s="30"/>
    </row>
    <row r="208" spans="5:25" x14ac:dyDescent="0.15">
      <c r="E208" s="30"/>
      <c r="Y208" s="30"/>
    </row>
    <row r="209" spans="5:25" x14ac:dyDescent="0.15">
      <c r="E209" s="30"/>
      <c r="Y209" s="30"/>
    </row>
    <row r="210" spans="5:25" x14ac:dyDescent="0.15">
      <c r="E210" s="30"/>
      <c r="Y210" s="30"/>
    </row>
    <row r="211" spans="5:25" x14ac:dyDescent="0.15">
      <c r="E211" s="30"/>
      <c r="Y211" s="30"/>
    </row>
    <row r="212" spans="5:25" x14ac:dyDescent="0.15">
      <c r="E212" s="30"/>
      <c r="Y212" s="30"/>
    </row>
    <row r="213" spans="5:25" x14ac:dyDescent="0.15">
      <c r="E213" s="30"/>
      <c r="Y213" s="30"/>
    </row>
    <row r="214" spans="5:25" x14ac:dyDescent="0.15">
      <c r="E214" s="30"/>
      <c r="Y214" s="30"/>
    </row>
    <row r="215" spans="5:25" x14ac:dyDescent="0.15">
      <c r="E215" s="30"/>
      <c r="Y215" s="30"/>
    </row>
    <row r="216" spans="5:25" x14ac:dyDescent="0.15">
      <c r="E216" s="30"/>
      <c r="Y216" s="30"/>
    </row>
    <row r="217" spans="5:25" x14ac:dyDescent="0.15">
      <c r="E217" s="30"/>
      <c r="Y217" s="30"/>
    </row>
    <row r="218" spans="5:25" x14ac:dyDescent="0.15">
      <c r="E218" s="30"/>
      <c r="Y218" s="30"/>
    </row>
    <row r="219" spans="5:25" x14ac:dyDescent="0.15">
      <c r="E219" s="30"/>
      <c r="Y219" s="30"/>
    </row>
    <row r="220" spans="5:25" x14ac:dyDescent="0.15">
      <c r="E220" s="30"/>
      <c r="Y220" s="30"/>
    </row>
    <row r="221" spans="5:25" x14ac:dyDescent="0.15">
      <c r="E221" s="30"/>
      <c r="Y221" s="30"/>
    </row>
    <row r="222" spans="5:25" x14ac:dyDescent="0.15">
      <c r="E222" s="30"/>
      <c r="Y222" s="30"/>
    </row>
    <row r="223" spans="5:25" x14ac:dyDescent="0.15">
      <c r="E223" s="30"/>
      <c r="Y223" s="30"/>
    </row>
    <row r="224" spans="5:25" x14ac:dyDescent="0.15">
      <c r="E224" s="30"/>
      <c r="Y224" s="30"/>
    </row>
    <row r="225" spans="5:25" x14ac:dyDescent="0.15">
      <c r="E225" s="30"/>
      <c r="Y225" s="30"/>
    </row>
    <row r="226" spans="5:25" x14ac:dyDescent="0.15">
      <c r="E226" s="30"/>
      <c r="Y226" s="30"/>
    </row>
    <row r="227" spans="5:25" x14ac:dyDescent="0.15">
      <c r="E227" s="30"/>
      <c r="Y227" s="30"/>
    </row>
    <row r="228" spans="5:25" x14ac:dyDescent="0.15">
      <c r="E228" s="30"/>
      <c r="Y228" s="30"/>
    </row>
    <row r="229" spans="5:25" x14ac:dyDescent="0.15">
      <c r="E229" s="30"/>
      <c r="Y229" s="30"/>
    </row>
    <row r="230" spans="5:25" x14ac:dyDescent="0.15">
      <c r="E230" s="30"/>
      <c r="Y230" s="30"/>
    </row>
    <row r="231" spans="5:25" x14ac:dyDescent="0.15">
      <c r="E231" s="30"/>
      <c r="Y231" s="30"/>
    </row>
    <row r="232" spans="5:25" x14ac:dyDescent="0.15">
      <c r="E232" s="30"/>
      <c r="Y232" s="30"/>
    </row>
    <row r="233" spans="5:25" x14ac:dyDescent="0.15">
      <c r="E233" s="30"/>
      <c r="Y233" s="30"/>
    </row>
    <row r="234" spans="5:25" x14ac:dyDescent="0.15">
      <c r="E234" s="30"/>
      <c r="Y234" s="30"/>
    </row>
    <row r="235" spans="5:25" x14ac:dyDescent="0.15">
      <c r="E235" s="30"/>
      <c r="Y235" s="30"/>
    </row>
    <row r="236" spans="5:25" x14ac:dyDescent="0.15">
      <c r="E236" s="30"/>
      <c r="Y236" s="30"/>
    </row>
    <row r="237" spans="5:25" x14ac:dyDescent="0.15">
      <c r="E237" s="30"/>
      <c r="Y237" s="30"/>
    </row>
    <row r="238" spans="5:25" x14ac:dyDescent="0.15">
      <c r="E238" s="30"/>
      <c r="Y238" s="30"/>
    </row>
    <row r="239" spans="5:25" x14ac:dyDescent="0.15">
      <c r="E239" s="30"/>
      <c r="Y239" s="30"/>
    </row>
    <row r="240" spans="5:25" x14ac:dyDescent="0.15">
      <c r="E240" s="30"/>
      <c r="Y240" s="30"/>
    </row>
    <row r="241" spans="5:25" x14ac:dyDescent="0.15">
      <c r="E241" s="30"/>
      <c r="Y241" s="30"/>
    </row>
    <row r="242" spans="5:25" x14ac:dyDescent="0.15">
      <c r="E242" s="30"/>
      <c r="Y242" s="30"/>
    </row>
    <row r="243" spans="5:25" x14ac:dyDescent="0.15">
      <c r="E243" s="30"/>
      <c r="Y243" s="30"/>
    </row>
    <row r="244" spans="5:25" x14ac:dyDescent="0.15">
      <c r="E244" s="30"/>
      <c r="Y244" s="30"/>
    </row>
    <row r="245" spans="5:25" x14ac:dyDescent="0.15">
      <c r="E245" s="30"/>
      <c r="Y245" s="30"/>
    </row>
    <row r="246" spans="5:25" x14ac:dyDescent="0.15">
      <c r="E246" s="30"/>
      <c r="Y246" s="30"/>
    </row>
    <row r="247" spans="5:25" x14ac:dyDescent="0.15">
      <c r="E247" s="30"/>
      <c r="Y247" s="30"/>
    </row>
    <row r="248" spans="5:25" x14ac:dyDescent="0.15">
      <c r="E248" s="30"/>
      <c r="Y248" s="30"/>
    </row>
    <row r="249" spans="5:25" x14ac:dyDescent="0.15">
      <c r="E249" s="30"/>
      <c r="Y249" s="30"/>
    </row>
    <row r="250" spans="5:25" x14ac:dyDescent="0.15">
      <c r="E250" s="30"/>
      <c r="Y250" s="30"/>
    </row>
    <row r="251" spans="5:25" x14ac:dyDescent="0.15">
      <c r="E251" s="30"/>
      <c r="Y251" s="30"/>
    </row>
    <row r="252" spans="5:25" x14ac:dyDescent="0.15">
      <c r="E252" s="30"/>
      <c r="Y252" s="30"/>
    </row>
    <row r="253" spans="5:25" x14ac:dyDescent="0.15">
      <c r="E253" s="30"/>
      <c r="Y253" s="30"/>
    </row>
    <row r="254" spans="5:25" x14ac:dyDescent="0.15">
      <c r="E254" s="30"/>
      <c r="Y254" s="30"/>
    </row>
    <row r="255" spans="5:25" x14ac:dyDescent="0.15">
      <c r="E255" s="30"/>
      <c r="Y255" s="30"/>
    </row>
    <row r="256" spans="5:25" x14ac:dyDescent="0.15">
      <c r="E256" s="30"/>
      <c r="Y256" s="30"/>
    </row>
    <row r="257" spans="5:25" x14ac:dyDescent="0.15">
      <c r="E257" s="30"/>
      <c r="Y257" s="30"/>
    </row>
    <row r="258" spans="5:25" x14ac:dyDescent="0.15">
      <c r="E258" s="30"/>
      <c r="Y258" s="30"/>
    </row>
    <row r="259" spans="5:25" x14ac:dyDescent="0.15">
      <c r="E259" s="30"/>
      <c r="Y259" s="30"/>
    </row>
    <row r="260" spans="5:25" x14ac:dyDescent="0.15">
      <c r="E260" s="30"/>
      <c r="Y260" s="30"/>
    </row>
    <row r="261" spans="5:25" x14ac:dyDescent="0.15">
      <c r="E261" s="30"/>
      <c r="Y261" s="30"/>
    </row>
    <row r="262" spans="5:25" x14ac:dyDescent="0.15">
      <c r="E262" s="30"/>
      <c r="Y262" s="30"/>
    </row>
    <row r="263" spans="5:25" x14ac:dyDescent="0.15">
      <c r="E263" s="30"/>
      <c r="Y263" s="30"/>
    </row>
    <row r="264" spans="5:25" x14ac:dyDescent="0.15">
      <c r="E264" s="30"/>
      <c r="Y264" s="30"/>
    </row>
    <row r="265" spans="5:25" x14ac:dyDescent="0.15">
      <c r="E265" s="30"/>
      <c r="Y265" s="30"/>
    </row>
    <row r="266" spans="5:25" x14ac:dyDescent="0.15">
      <c r="E266" s="30"/>
      <c r="Y266" s="30"/>
    </row>
    <row r="267" spans="5:25" x14ac:dyDescent="0.15">
      <c r="E267" s="30"/>
      <c r="Y267" s="30"/>
    </row>
    <row r="268" spans="5:25" x14ac:dyDescent="0.15">
      <c r="E268" s="30"/>
      <c r="Y268" s="30"/>
    </row>
    <row r="269" spans="5:25" x14ac:dyDescent="0.15">
      <c r="E269" s="30"/>
      <c r="Y269" s="30"/>
    </row>
    <row r="270" spans="5:25" x14ac:dyDescent="0.15">
      <c r="E270" s="30"/>
      <c r="Y270" s="30"/>
    </row>
    <row r="271" spans="5:25" x14ac:dyDescent="0.15">
      <c r="E271" s="30"/>
      <c r="Y271" s="30"/>
    </row>
    <row r="272" spans="5:25" x14ac:dyDescent="0.15">
      <c r="E272" s="30"/>
      <c r="Y272" s="30"/>
    </row>
    <row r="273" spans="5:25" x14ac:dyDescent="0.15">
      <c r="E273" s="30"/>
      <c r="Y273" s="30"/>
    </row>
    <row r="274" spans="5:25" x14ac:dyDescent="0.15">
      <c r="E274" s="30"/>
      <c r="Y274" s="30"/>
    </row>
    <row r="275" spans="5:25" x14ac:dyDescent="0.15">
      <c r="E275" s="30"/>
      <c r="Y275" s="30"/>
    </row>
    <row r="276" spans="5:25" x14ac:dyDescent="0.15">
      <c r="E276" s="30"/>
      <c r="Y276" s="30"/>
    </row>
    <row r="277" spans="5:25" x14ac:dyDescent="0.15">
      <c r="E277" s="30"/>
      <c r="Y277" s="30"/>
    </row>
    <row r="278" spans="5:25" x14ac:dyDescent="0.15">
      <c r="E278" s="30"/>
      <c r="Y278" s="30"/>
    </row>
    <row r="279" spans="5:25" x14ac:dyDescent="0.15">
      <c r="E279" s="30"/>
      <c r="Y279" s="30"/>
    </row>
    <row r="280" spans="5:25" x14ac:dyDescent="0.15">
      <c r="E280" s="30"/>
      <c r="Y280" s="30"/>
    </row>
    <row r="281" spans="5:25" x14ac:dyDescent="0.15">
      <c r="E281" s="30"/>
      <c r="Y281" s="30"/>
    </row>
    <row r="282" spans="5:25" x14ac:dyDescent="0.15">
      <c r="E282" s="30"/>
      <c r="Y282" s="30"/>
    </row>
    <row r="283" spans="5:25" x14ac:dyDescent="0.15">
      <c r="E283" s="30"/>
      <c r="Y283" s="30"/>
    </row>
    <row r="284" spans="5:25" x14ac:dyDescent="0.15">
      <c r="E284" s="30"/>
      <c r="Y284" s="30"/>
    </row>
    <row r="285" spans="5:25" x14ac:dyDescent="0.15">
      <c r="E285" s="30"/>
      <c r="Y285" s="30"/>
    </row>
    <row r="286" spans="5:25" x14ac:dyDescent="0.15">
      <c r="E286" s="30"/>
      <c r="Y286" s="30"/>
    </row>
    <row r="287" spans="5:25" x14ac:dyDescent="0.15">
      <c r="E287" s="30"/>
      <c r="Y287" s="30"/>
    </row>
    <row r="288" spans="5:25" x14ac:dyDescent="0.15">
      <c r="E288" s="30"/>
      <c r="Y288" s="30"/>
    </row>
    <row r="289" spans="5:25" x14ac:dyDescent="0.15">
      <c r="E289" s="30"/>
      <c r="Y289" s="30"/>
    </row>
    <row r="290" spans="5:25" x14ac:dyDescent="0.15">
      <c r="E290" s="30"/>
      <c r="Y290" s="30"/>
    </row>
    <row r="291" spans="5:25" x14ac:dyDescent="0.15">
      <c r="E291" s="30"/>
      <c r="Y291" s="30"/>
    </row>
    <row r="292" spans="5:25" x14ac:dyDescent="0.15">
      <c r="E292" s="30"/>
      <c r="Y292" s="30"/>
    </row>
    <row r="293" spans="5:25" x14ac:dyDescent="0.15">
      <c r="E293" s="30"/>
      <c r="Y293" s="30"/>
    </row>
    <row r="294" spans="5:25" x14ac:dyDescent="0.15">
      <c r="E294" s="30"/>
      <c r="Y294" s="30"/>
    </row>
    <row r="295" spans="5:25" x14ac:dyDescent="0.15">
      <c r="E295" s="30"/>
      <c r="Y295" s="30"/>
    </row>
    <row r="296" spans="5:25" x14ac:dyDescent="0.15">
      <c r="E296" s="30"/>
      <c r="Y296" s="30"/>
    </row>
    <row r="297" spans="5:25" x14ac:dyDescent="0.15">
      <c r="E297" s="30"/>
      <c r="Y297" s="30"/>
    </row>
  </sheetData>
  <mergeCells count="192">
    <mergeCell ref="F2:G2"/>
    <mergeCell ref="H2:I2"/>
    <mergeCell ref="J2:K2"/>
    <mergeCell ref="L2:M2"/>
    <mergeCell ref="N2:P2"/>
    <mergeCell ref="Q2:R2"/>
    <mergeCell ref="S2:T2"/>
    <mergeCell ref="U2:V2"/>
    <mergeCell ref="W2:X2"/>
    <mergeCell ref="F3:G3"/>
    <mergeCell ref="H3:I3"/>
    <mergeCell ref="J3:K3"/>
    <mergeCell ref="L3:M3"/>
    <mergeCell ref="N3:P3"/>
    <mergeCell ref="Q3:R3"/>
    <mergeCell ref="S3:T3"/>
    <mergeCell ref="U3:V3"/>
    <mergeCell ref="W3:X3"/>
    <mergeCell ref="U4:V4"/>
    <mergeCell ref="W4:X4"/>
    <mergeCell ref="C5:D5"/>
    <mergeCell ref="F5:G5"/>
    <mergeCell ref="H5:I5"/>
    <mergeCell ref="J5:K5"/>
    <mergeCell ref="L5:M5"/>
    <mergeCell ref="N5:P5"/>
    <mergeCell ref="Q5:R5"/>
    <mergeCell ref="S5:T5"/>
    <mergeCell ref="U5:V5"/>
    <mergeCell ref="W5:X5"/>
    <mergeCell ref="C4:D4"/>
    <mergeCell ref="F4:G4"/>
    <mergeCell ref="H4:I4"/>
    <mergeCell ref="J4:K4"/>
    <mergeCell ref="L4:M4"/>
    <mergeCell ref="N4:P4"/>
    <mergeCell ref="Q4:R4"/>
    <mergeCell ref="S4:T4"/>
    <mergeCell ref="W6:X6"/>
    <mergeCell ref="F7:G7"/>
    <mergeCell ref="H7:I7"/>
    <mergeCell ref="J7:K7"/>
    <mergeCell ref="L7:M7"/>
    <mergeCell ref="N7:P7"/>
    <mergeCell ref="Q7:R7"/>
    <mergeCell ref="S7:T7"/>
    <mergeCell ref="U7:V7"/>
    <mergeCell ref="W7:X7"/>
    <mergeCell ref="F6:G6"/>
    <mergeCell ref="H6:I6"/>
    <mergeCell ref="J6:K6"/>
    <mergeCell ref="L6:M6"/>
    <mergeCell ref="N6:P6"/>
    <mergeCell ref="Q6:R6"/>
    <mergeCell ref="S6:T6"/>
    <mergeCell ref="U6:V6"/>
    <mergeCell ref="U8:V8"/>
    <mergeCell ref="W8:X8"/>
    <mergeCell ref="C9:D9"/>
    <mergeCell ref="F9:G9"/>
    <mergeCell ref="H9:I9"/>
    <mergeCell ref="J9:K9"/>
    <mergeCell ref="L9:M9"/>
    <mergeCell ref="N9:P9"/>
    <mergeCell ref="Q9:R9"/>
    <mergeCell ref="S9:T9"/>
    <mergeCell ref="U9:V9"/>
    <mergeCell ref="W9:X9"/>
    <mergeCell ref="C8:D8"/>
    <mergeCell ref="F8:G8"/>
    <mergeCell ref="H8:I8"/>
    <mergeCell ref="J8:K8"/>
    <mergeCell ref="L8:M8"/>
    <mergeCell ref="N8:P8"/>
    <mergeCell ref="Q8:R8"/>
    <mergeCell ref="S8:T8"/>
    <mergeCell ref="U10:V10"/>
    <mergeCell ref="W10:X10"/>
    <mergeCell ref="C11:D11"/>
    <mergeCell ref="F11:G11"/>
    <mergeCell ref="H11:I11"/>
    <mergeCell ref="J11:K11"/>
    <mergeCell ref="L11:M11"/>
    <mergeCell ref="N11:P11"/>
    <mergeCell ref="Q11:R11"/>
    <mergeCell ref="S11:T11"/>
    <mergeCell ref="U11:V11"/>
    <mergeCell ref="W11:X11"/>
    <mergeCell ref="C10:D10"/>
    <mergeCell ref="F10:G10"/>
    <mergeCell ref="H10:I10"/>
    <mergeCell ref="J10:K10"/>
    <mergeCell ref="L10:M10"/>
    <mergeCell ref="N10:P10"/>
    <mergeCell ref="Q10:R10"/>
    <mergeCell ref="S10:T10"/>
    <mergeCell ref="W12:X12"/>
    <mergeCell ref="F13:G13"/>
    <mergeCell ref="H13:I13"/>
    <mergeCell ref="J13:K13"/>
    <mergeCell ref="L13:M13"/>
    <mergeCell ref="N13:P13"/>
    <mergeCell ref="Q13:R13"/>
    <mergeCell ref="S13:T13"/>
    <mergeCell ref="U13:V13"/>
    <mergeCell ref="W13:X13"/>
    <mergeCell ref="F12:G12"/>
    <mergeCell ref="H12:I12"/>
    <mergeCell ref="J12:K12"/>
    <mergeCell ref="L12:M12"/>
    <mergeCell ref="N12:P12"/>
    <mergeCell ref="Q12:R12"/>
    <mergeCell ref="S12:T12"/>
    <mergeCell ref="U12:V12"/>
    <mergeCell ref="W14:X14"/>
    <mergeCell ref="F15:G15"/>
    <mergeCell ref="H15:I15"/>
    <mergeCell ref="J15:K15"/>
    <mergeCell ref="L15:M15"/>
    <mergeCell ref="N15:P15"/>
    <mergeCell ref="Q15:R15"/>
    <mergeCell ref="S15:T15"/>
    <mergeCell ref="U15:V15"/>
    <mergeCell ref="W15:X15"/>
    <mergeCell ref="F14:G14"/>
    <mergeCell ref="H14:I14"/>
    <mergeCell ref="J14:K14"/>
    <mergeCell ref="L14:M14"/>
    <mergeCell ref="N14:P14"/>
    <mergeCell ref="Q14:R14"/>
    <mergeCell ref="S14:T14"/>
    <mergeCell ref="U14:V14"/>
    <mergeCell ref="C16:D16"/>
    <mergeCell ref="F16:G16"/>
    <mergeCell ref="H16:I16"/>
    <mergeCell ref="J16:K16"/>
    <mergeCell ref="L16:M16"/>
    <mergeCell ref="N16:P16"/>
    <mergeCell ref="Q16:R16"/>
    <mergeCell ref="S16:T16"/>
    <mergeCell ref="U16:V16"/>
    <mergeCell ref="F18:G18"/>
    <mergeCell ref="H18:I18"/>
    <mergeCell ref="J18:K18"/>
    <mergeCell ref="L18:M18"/>
    <mergeCell ref="N18:P18"/>
    <mergeCell ref="Q18:R18"/>
    <mergeCell ref="S18:T18"/>
    <mergeCell ref="U18:V18"/>
    <mergeCell ref="W16:X16"/>
    <mergeCell ref="F17:G17"/>
    <mergeCell ref="H17:I17"/>
    <mergeCell ref="J17:K17"/>
    <mergeCell ref="L17:M17"/>
    <mergeCell ref="N17:P17"/>
    <mergeCell ref="Q17:R17"/>
    <mergeCell ref="S17:T17"/>
    <mergeCell ref="U17:V17"/>
    <mergeCell ref="W17:X17"/>
    <mergeCell ref="F19:G19"/>
    <mergeCell ref="H19:I19"/>
    <mergeCell ref="J19:K19"/>
    <mergeCell ref="L19:M19"/>
    <mergeCell ref="N19:P19"/>
    <mergeCell ref="Q19:R19"/>
    <mergeCell ref="S19:T19"/>
    <mergeCell ref="U19:V19"/>
    <mergeCell ref="W19:X19"/>
    <mergeCell ref="B4:B6"/>
    <mergeCell ref="B8:B12"/>
    <mergeCell ref="B14:B17"/>
    <mergeCell ref="C14:C15"/>
    <mergeCell ref="W20:X20"/>
    <mergeCell ref="F21:G21"/>
    <mergeCell ref="H21:I21"/>
    <mergeCell ref="J21:K21"/>
    <mergeCell ref="L21:M21"/>
    <mergeCell ref="N21:P21"/>
    <mergeCell ref="Q21:R21"/>
    <mergeCell ref="S21:T21"/>
    <mergeCell ref="U21:V21"/>
    <mergeCell ref="W21:X21"/>
    <mergeCell ref="F20:G20"/>
    <mergeCell ref="H20:I20"/>
    <mergeCell ref="J20:K20"/>
    <mergeCell ref="L20:M20"/>
    <mergeCell ref="N20:P20"/>
    <mergeCell ref="Q20:R20"/>
    <mergeCell ref="S20:T20"/>
    <mergeCell ref="U20:V20"/>
    <mergeCell ref="W18:X18"/>
    <mergeCell ref="B19:D19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8" orientation="portrait" r:id="rId1"/>
  <headerFooter scaleWithDoc="0" alignWithMargins="0">
    <oddHeader>&amp;C&amp;"ＭＳ 明朝,標準"&amp;8令和2年度 秋田県税務統計書</oddHeader>
    <oddFooter>&amp;C&amp;"ＭＳ 明朝,標準"&amp;9- &amp;P+43 -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26"/>
  <sheetViews>
    <sheetView showZeros="0" view="pageBreakPreview" topLeftCell="B13" zoomScaleSheetLayoutView="100" workbookViewId="0">
      <selection activeCell="G2" sqref="G2"/>
    </sheetView>
  </sheetViews>
  <sheetFormatPr defaultRowHeight="13.5" x14ac:dyDescent="0.15"/>
  <cols>
    <col min="1" max="1" width="3.875" style="1" hidden="1" customWidth="1"/>
    <col min="2" max="2" width="3.875" style="44" customWidth="1"/>
    <col min="3" max="3" width="6.25" style="1" customWidth="1"/>
    <col min="4" max="4" width="21.25" style="1" customWidth="1"/>
    <col min="5" max="5" width="3.125" style="2" customWidth="1"/>
    <col min="6" max="7" width="9" style="45" customWidth="1"/>
    <col min="8" max="8" width="11.25" style="45" customWidth="1"/>
    <col min="9" max="9" width="9" style="45" customWidth="1"/>
    <col min="10" max="10" width="11.25" style="45" customWidth="1"/>
    <col min="11" max="11" width="9" style="45" customWidth="1"/>
    <col min="12" max="12" width="11.25" style="45" customWidth="1"/>
    <col min="13" max="13" width="9" style="45" customWidth="1"/>
    <col min="14" max="14" width="11.25" style="45" customWidth="1"/>
    <col min="15" max="15" width="9" style="45" customWidth="1"/>
    <col min="16" max="16" width="11.25" style="45" customWidth="1"/>
    <col min="17" max="17" width="9" style="45" customWidth="1"/>
    <col min="18" max="18" width="11.25" style="45" customWidth="1"/>
    <col min="19" max="19" width="9.375" style="45" customWidth="1"/>
    <col min="20" max="20" width="11.875" style="45" customWidth="1"/>
    <col min="21" max="21" width="3.125" style="2" customWidth="1"/>
    <col min="22" max="22" width="9" style="45" customWidth="1"/>
    <col min="23" max="16384" width="9" style="45"/>
  </cols>
  <sheetData>
    <row r="1" spans="1:22" ht="19.5" customHeight="1" x14ac:dyDescent="0.15"/>
    <row r="2" spans="1:22" ht="19.5" customHeight="1" x14ac:dyDescent="0.15">
      <c r="A2" s="45"/>
      <c r="B2" s="8" t="s">
        <v>47</v>
      </c>
      <c r="C2" s="49"/>
      <c r="D2" s="13"/>
      <c r="E2" s="13"/>
      <c r="F2" s="24"/>
      <c r="G2" s="3"/>
      <c r="U2" s="45"/>
      <c r="V2" s="24"/>
    </row>
    <row r="3" spans="1:22" ht="19.5" customHeight="1" x14ac:dyDescent="0.15">
      <c r="A3" s="45"/>
      <c r="B3" s="9" t="s">
        <v>33</v>
      </c>
      <c r="C3" s="15"/>
      <c r="D3" s="14"/>
      <c r="E3" s="14"/>
      <c r="F3" s="25"/>
      <c r="G3" s="51"/>
      <c r="H3" s="51"/>
      <c r="I3" s="8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5"/>
    </row>
    <row r="4" spans="1:22" s="46" customFormat="1" ht="13.5" customHeight="1" x14ac:dyDescent="0.15">
      <c r="A4" s="107"/>
      <c r="B4" s="175"/>
      <c r="C4" s="176"/>
      <c r="D4" s="177"/>
      <c r="E4" s="167" t="s">
        <v>39</v>
      </c>
      <c r="F4" s="164" t="s">
        <v>23</v>
      </c>
      <c r="G4" s="173" t="s">
        <v>41</v>
      </c>
      <c r="H4" s="173"/>
      <c r="I4" s="173" t="s">
        <v>52</v>
      </c>
      <c r="J4" s="173"/>
      <c r="K4" s="64" t="s">
        <v>12</v>
      </c>
      <c r="L4" s="65" t="s">
        <v>57</v>
      </c>
      <c r="M4" s="173" t="s">
        <v>15</v>
      </c>
      <c r="N4" s="173"/>
      <c r="O4" s="173" t="s">
        <v>54</v>
      </c>
      <c r="P4" s="173"/>
      <c r="Q4" s="161" t="s">
        <v>24</v>
      </c>
      <c r="R4" s="162"/>
      <c r="S4" s="164" t="s">
        <v>11</v>
      </c>
      <c r="T4" s="165"/>
      <c r="U4" s="167" t="s">
        <v>39</v>
      </c>
    </row>
    <row r="5" spans="1:22" s="46" customFormat="1" ht="13.5" customHeight="1" x14ac:dyDescent="0.15">
      <c r="A5" s="107"/>
      <c r="B5" s="178"/>
      <c r="C5" s="179"/>
      <c r="D5" s="180"/>
      <c r="E5" s="168"/>
      <c r="F5" s="172"/>
      <c r="G5" s="171" t="s">
        <v>48</v>
      </c>
      <c r="H5" s="171"/>
      <c r="I5" s="171" t="s">
        <v>53</v>
      </c>
      <c r="J5" s="171"/>
      <c r="K5" s="66" t="s">
        <v>49</v>
      </c>
      <c r="L5" s="67" t="s">
        <v>58</v>
      </c>
      <c r="M5" s="171" t="s">
        <v>50</v>
      </c>
      <c r="N5" s="171"/>
      <c r="O5" s="171" t="s">
        <v>0</v>
      </c>
      <c r="P5" s="171"/>
      <c r="Q5" s="163"/>
      <c r="R5" s="163"/>
      <c r="S5" s="166"/>
      <c r="T5" s="166"/>
      <c r="U5" s="168"/>
    </row>
    <row r="6" spans="1:22" s="47" customFormat="1" ht="13.5" customHeight="1" x14ac:dyDescent="0.15">
      <c r="A6" s="107"/>
      <c r="B6" s="181"/>
      <c r="C6" s="182"/>
      <c r="D6" s="183"/>
      <c r="E6" s="169"/>
      <c r="F6" s="52" t="s">
        <v>1</v>
      </c>
      <c r="G6" s="54" t="s">
        <v>1</v>
      </c>
      <c r="H6" s="52" t="s">
        <v>17</v>
      </c>
      <c r="I6" s="54" t="s">
        <v>1</v>
      </c>
      <c r="J6" s="52" t="s">
        <v>14</v>
      </c>
      <c r="K6" s="54" t="s">
        <v>1</v>
      </c>
      <c r="L6" s="52" t="s">
        <v>14</v>
      </c>
      <c r="M6" s="52" t="s">
        <v>1</v>
      </c>
      <c r="N6" s="54" t="s">
        <v>14</v>
      </c>
      <c r="O6" s="52" t="s">
        <v>1</v>
      </c>
      <c r="P6" s="54" t="s">
        <v>14</v>
      </c>
      <c r="Q6" s="52" t="s">
        <v>1</v>
      </c>
      <c r="R6" s="54" t="s">
        <v>14</v>
      </c>
      <c r="S6" s="52" t="s">
        <v>68</v>
      </c>
      <c r="T6" s="54" t="s">
        <v>14</v>
      </c>
      <c r="U6" s="169"/>
    </row>
    <row r="7" spans="1:22" s="48" customFormat="1" ht="13.5" customHeight="1" x14ac:dyDescent="0.15">
      <c r="A7" s="108"/>
      <c r="B7" s="91"/>
      <c r="C7" s="18"/>
      <c r="D7" s="92"/>
      <c r="E7" s="50"/>
      <c r="F7" s="53" t="s">
        <v>10</v>
      </c>
      <c r="G7" s="55" t="s">
        <v>10</v>
      </c>
      <c r="H7" s="55" t="s">
        <v>9</v>
      </c>
      <c r="I7" s="55" t="s">
        <v>10</v>
      </c>
      <c r="J7" s="55" t="s">
        <v>9</v>
      </c>
      <c r="K7" s="55" t="s">
        <v>10</v>
      </c>
      <c r="L7" s="55" t="s">
        <v>9</v>
      </c>
      <c r="M7" s="53" t="s">
        <v>10</v>
      </c>
      <c r="N7" s="53" t="s">
        <v>9</v>
      </c>
      <c r="O7" s="53" t="s">
        <v>10</v>
      </c>
      <c r="P7" s="55" t="s">
        <v>9</v>
      </c>
      <c r="Q7" s="55" t="s">
        <v>10</v>
      </c>
      <c r="R7" s="55" t="s">
        <v>9</v>
      </c>
      <c r="S7" s="53" t="s">
        <v>10</v>
      </c>
      <c r="T7" s="55" t="s">
        <v>9</v>
      </c>
      <c r="U7" s="50"/>
    </row>
    <row r="8" spans="1:22" ht="13.5" customHeight="1" x14ac:dyDescent="0.15">
      <c r="A8" s="109"/>
      <c r="B8" s="124" t="s">
        <v>30</v>
      </c>
      <c r="C8" s="125" t="s">
        <v>4</v>
      </c>
      <c r="D8" s="156"/>
      <c r="E8" s="33">
        <v>1</v>
      </c>
      <c r="F8" s="76">
        <v>11</v>
      </c>
      <c r="G8" s="76">
        <v>1</v>
      </c>
      <c r="H8" s="76">
        <v>730</v>
      </c>
      <c r="I8" s="76">
        <v>1</v>
      </c>
      <c r="J8" s="76">
        <v>1325</v>
      </c>
      <c r="K8" s="76">
        <v>244</v>
      </c>
      <c r="L8" s="76">
        <v>452008</v>
      </c>
      <c r="M8" s="76">
        <v>804</v>
      </c>
      <c r="N8" s="76">
        <v>1819819</v>
      </c>
      <c r="O8" s="76">
        <v>1146</v>
      </c>
      <c r="P8" s="76">
        <v>3172186</v>
      </c>
      <c r="Q8" s="76">
        <v>2003</v>
      </c>
      <c r="R8" s="76">
        <v>8097526</v>
      </c>
      <c r="S8" s="76">
        <f>+G8+I8+K8+M8+O8+Q8</f>
        <v>4199</v>
      </c>
      <c r="T8" s="76">
        <f>+H8+J8+L8+N8+P8+R8</f>
        <v>13543594</v>
      </c>
      <c r="U8" s="33">
        <v>1</v>
      </c>
    </row>
    <row r="9" spans="1:22" ht="13.5" customHeight="1" x14ac:dyDescent="0.15">
      <c r="A9" s="110"/>
      <c r="B9" s="124"/>
      <c r="C9" s="125" t="s">
        <v>6</v>
      </c>
      <c r="D9" s="156"/>
      <c r="E9" s="33">
        <v>2</v>
      </c>
      <c r="F9" s="76">
        <v>4</v>
      </c>
      <c r="G9" s="76">
        <v>3</v>
      </c>
      <c r="H9" s="76">
        <v>2781</v>
      </c>
      <c r="I9" s="76">
        <v>891</v>
      </c>
      <c r="J9" s="76">
        <v>1218224</v>
      </c>
      <c r="K9" s="76">
        <v>3263</v>
      </c>
      <c r="L9" s="76">
        <v>5797910</v>
      </c>
      <c r="M9" s="76">
        <v>1950</v>
      </c>
      <c r="N9" s="76">
        <v>4220832</v>
      </c>
      <c r="O9" s="76">
        <v>213</v>
      </c>
      <c r="P9" s="76">
        <v>573376</v>
      </c>
      <c r="Q9" s="76">
        <v>110</v>
      </c>
      <c r="R9" s="76">
        <v>355395</v>
      </c>
      <c r="S9" s="76">
        <f>+G9+I9+K9+M9+O9+Q9</f>
        <v>6430</v>
      </c>
      <c r="T9" s="76">
        <f>+H9+J9+L9+N9+P9+R9</f>
        <v>12168518</v>
      </c>
      <c r="U9" s="33">
        <v>2</v>
      </c>
    </row>
    <row r="10" spans="1:22" ht="13.5" customHeight="1" x14ac:dyDescent="0.15">
      <c r="A10" s="110"/>
      <c r="B10" s="124"/>
      <c r="C10" s="84" t="s">
        <v>2</v>
      </c>
      <c r="D10" s="94"/>
      <c r="E10" s="57">
        <v>3</v>
      </c>
      <c r="F10" s="77">
        <f t="shared" ref="F10:T10" si="0">F8+F9</f>
        <v>15</v>
      </c>
      <c r="G10" s="77">
        <f t="shared" si="0"/>
        <v>4</v>
      </c>
      <c r="H10" s="77">
        <f t="shared" si="0"/>
        <v>3511</v>
      </c>
      <c r="I10" s="77">
        <f t="shared" si="0"/>
        <v>892</v>
      </c>
      <c r="J10" s="77">
        <f t="shared" si="0"/>
        <v>1219549</v>
      </c>
      <c r="K10" s="77">
        <f t="shared" si="0"/>
        <v>3507</v>
      </c>
      <c r="L10" s="77">
        <f t="shared" si="0"/>
        <v>6249918</v>
      </c>
      <c r="M10" s="77">
        <f t="shared" si="0"/>
        <v>2754</v>
      </c>
      <c r="N10" s="77">
        <f t="shared" si="0"/>
        <v>6040651</v>
      </c>
      <c r="O10" s="77">
        <f t="shared" si="0"/>
        <v>1359</v>
      </c>
      <c r="P10" s="77">
        <f t="shared" si="0"/>
        <v>3745562</v>
      </c>
      <c r="Q10" s="77">
        <f t="shared" si="0"/>
        <v>2113</v>
      </c>
      <c r="R10" s="77">
        <f t="shared" si="0"/>
        <v>8452921</v>
      </c>
      <c r="S10" s="77">
        <f t="shared" si="0"/>
        <v>10629</v>
      </c>
      <c r="T10" s="77">
        <f t="shared" si="0"/>
        <v>25712112</v>
      </c>
      <c r="U10" s="57">
        <v>3</v>
      </c>
    </row>
    <row r="11" spans="1:22" ht="7.5" customHeight="1" x14ac:dyDescent="0.15">
      <c r="A11" s="110"/>
      <c r="B11" s="95"/>
      <c r="C11" s="14"/>
      <c r="D11" s="96"/>
      <c r="E11" s="33"/>
      <c r="F11" s="76"/>
      <c r="G11" s="76"/>
      <c r="H11" s="76"/>
      <c r="I11" s="72"/>
      <c r="J11" s="72"/>
      <c r="K11" s="72"/>
      <c r="L11" s="72"/>
      <c r="M11" s="76"/>
      <c r="N11" s="76"/>
      <c r="O11" s="72"/>
      <c r="P11" s="72"/>
      <c r="Q11" s="76"/>
      <c r="R11" s="76"/>
      <c r="S11" s="72"/>
      <c r="T11" s="72"/>
      <c r="U11" s="33"/>
    </row>
    <row r="12" spans="1:22" ht="13.5" customHeight="1" x14ac:dyDescent="0.15">
      <c r="A12" s="110"/>
      <c r="B12" s="124" t="s">
        <v>31</v>
      </c>
      <c r="C12" s="170" t="s">
        <v>28</v>
      </c>
      <c r="D12" s="158"/>
      <c r="E12" s="33">
        <v>4</v>
      </c>
      <c r="F12" s="76">
        <v>0</v>
      </c>
      <c r="G12" s="76">
        <v>1</v>
      </c>
      <c r="H12" s="76">
        <v>952</v>
      </c>
      <c r="I12" s="76">
        <v>5</v>
      </c>
      <c r="J12" s="76">
        <v>7390</v>
      </c>
      <c r="K12" s="76">
        <v>18</v>
      </c>
      <c r="L12" s="76">
        <v>32439</v>
      </c>
      <c r="M12" s="76">
        <v>33</v>
      </c>
      <c r="N12" s="76">
        <v>70848</v>
      </c>
      <c r="O12" s="76">
        <v>88</v>
      </c>
      <c r="P12" s="76">
        <v>242514</v>
      </c>
      <c r="Q12" s="76">
        <v>702</v>
      </c>
      <c r="R12" s="76">
        <v>8077484</v>
      </c>
      <c r="S12" s="76">
        <f t="shared" ref="S12:T15" si="1">+G12+I12+K12+M12+O12+Q12</f>
        <v>847</v>
      </c>
      <c r="T12" s="76">
        <f t="shared" si="1"/>
        <v>8431627</v>
      </c>
      <c r="U12" s="33">
        <v>4</v>
      </c>
    </row>
    <row r="13" spans="1:22" ht="13.5" customHeight="1" x14ac:dyDescent="0.15">
      <c r="A13" s="110"/>
      <c r="B13" s="124"/>
      <c r="C13" s="125" t="s">
        <v>66</v>
      </c>
      <c r="D13" s="155"/>
      <c r="E13" s="33">
        <v>5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32</v>
      </c>
      <c r="R13" s="76">
        <v>538584</v>
      </c>
      <c r="S13" s="76">
        <f t="shared" si="1"/>
        <v>32</v>
      </c>
      <c r="T13" s="76">
        <f t="shared" si="1"/>
        <v>538584</v>
      </c>
      <c r="U13" s="33">
        <v>5</v>
      </c>
    </row>
    <row r="14" spans="1:22" ht="13.5" customHeight="1" x14ac:dyDescent="0.15">
      <c r="A14" s="110"/>
      <c r="B14" s="124"/>
      <c r="C14" s="125" t="s">
        <v>16</v>
      </c>
      <c r="D14" s="155"/>
      <c r="E14" s="33">
        <v>6</v>
      </c>
      <c r="F14" s="76">
        <v>3</v>
      </c>
      <c r="G14" s="76">
        <v>0</v>
      </c>
      <c r="H14" s="76">
        <v>0</v>
      </c>
      <c r="I14" s="76">
        <v>1</v>
      </c>
      <c r="J14" s="76">
        <v>1242</v>
      </c>
      <c r="K14" s="76">
        <v>1</v>
      </c>
      <c r="L14" s="76">
        <v>1717</v>
      </c>
      <c r="M14" s="76">
        <v>0</v>
      </c>
      <c r="N14" s="76">
        <v>0</v>
      </c>
      <c r="O14" s="76">
        <v>1</v>
      </c>
      <c r="P14" s="76">
        <v>2880</v>
      </c>
      <c r="Q14" s="76">
        <v>24</v>
      </c>
      <c r="R14" s="76">
        <v>215600</v>
      </c>
      <c r="S14" s="76">
        <f t="shared" si="1"/>
        <v>27</v>
      </c>
      <c r="T14" s="76">
        <f t="shared" si="1"/>
        <v>221439</v>
      </c>
      <c r="U14" s="33">
        <v>6</v>
      </c>
    </row>
    <row r="15" spans="1:22" ht="13.5" customHeight="1" x14ac:dyDescent="0.15">
      <c r="A15" s="110"/>
      <c r="B15" s="124"/>
      <c r="C15" s="125" t="s">
        <v>67</v>
      </c>
      <c r="D15" s="156"/>
      <c r="E15" s="33">
        <v>7</v>
      </c>
      <c r="F15" s="76">
        <v>3</v>
      </c>
      <c r="G15" s="76">
        <v>0</v>
      </c>
      <c r="H15" s="76">
        <v>0</v>
      </c>
      <c r="I15" s="76">
        <v>149</v>
      </c>
      <c r="J15" s="76">
        <v>215508</v>
      </c>
      <c r="K15" s="76">
        <v>369</v>
      </c>
      <c r="L15" s="76">
        <v>583253</v>
      </c>
      <c r="M15" s="76">
        <v>44</v>
      </c>
      <c r="N15" s="76">
        <v>96367</v>
      </c>
      <c r="O15" s="76">
        <v>74</v>
      </c>
      <c r="P15" s="76">
        <v>208046</v>
      </c>
      <c r="Q15" s="76">
        <v>74</v>
      </c>
      <c r="R15" s="76">
        <v>278222</v>
      </c>
      <c r="S15" s="76">
        <f t="shared" si="1"/>
        <v>710</v>
      </c>
      <c r="T15" s="76">
        <f t="shared" si="1"/>
        <v>1381396</v>
      </c>
      <c r="U15" s="33">
        <v>7</v>
      </c>
    </row>
    <row r="16" spans="1:22" ht="13.5" customHeight="1" x14ac:dyDescent="0.15">
      <c r="A16" s="110"/>
      <c r="B16" s="124"/>
      <c r="C16" s="84" t="s">
        <v>2</v>
      </c>
      <c r="D16" s="94"/>
      <c r="E16" s="57">
        <v>8</v>
      </c>
      <c r="F16" s="77">
        <f t="shared" ref="F16:T16" si="2">SUM(F12:F15)</f>
        <v>6</v>
      </c>
      <c r="G16" s="77">
        <f t="shared" si="2"/>
        <v>1</v>
      </c>
      <c r="H16" s="77">
        <f t="shared" si="2"/>
        <v>952</v>
      </c>
      <c r="I16" s="77">
        <f t="shared" si="2"/>
        <v>155</v>
      </c>
      <c r="J16" s="77">
        <f t="shared" si="2"/>
        <v>224140</v>
      </c>
      <c r="K16" s="77">
        <f t="shared" si="2"/>
        <v>388</v>
      </c>
      <c r="L16" s="77">
        <f t="shared" si="2"/>
        <v>617409</v>
      </c>
      <c r="M16" s="77">
        <f t="shared" si="2"/>
        <v>77</v>
      </c>
      <c r="N16" s="77">
        <f t="shared" si="2"/>
        <v>167215</v>
      </c>
      <c r="O16" s="77">
        <f t="shared" si="2"/>
        <v>163</v>
      </c>
      <c r="P16" s="77">
        <f t="shared" si="2"/>
        <v>453440</v>
      </c>
      <c r="Q16" s="77">
        <f t="shared" si="2"/>
        <v>832</v>
      </c>
      <c r="R16" s="77">
        <f t="shared" si="2"/>
        <v>9109890</v>
      </c>
      <c r="S16" s="77">
        <f t="shared" si="2"/>
        <v>1616</v>
      </c>
      <c r="T16" s="77">
        <f t="shared" si="2"/>
        <v>10573046</v>
      </c>
      <c r="U16" s="57">
        <v>8</v>
      </c>
    </row>
    <row r="17" spans="1:22" ht="7.5" customHeight="1" x14ac:dyDescent="0.15">
      <c r="A17" s="110"/>
      <c r="B17" s="97"/>
      <c r="C17" s="19"/>
      <c r="D17" s="98"/>
      <c r="E17" s="33"/>
      <c r="F17" s="76"/>
      <c r="G17" s="76"/>
      <c r="H17" s="76"/>
      <c r="I17" s="72"/>
      <c r="J17" s="72"/>
      <c r="K17" s="72"/>
      <c r="L17" s="72"/>
      <c r="M17" s="72"/>
      <c r="N17" s="72"/>
      <c r="O17" s="72"/>
      <c r="P17" s="72"/>
      <c r="Q17" s="76"/>
      <c r="R17" s="76"/>
      <c r="S17" s="72"/>
      <c r="T17" s="72"/>
      <c r="U17" s="33"/>
    </row>
    <row r="18" spans="1:22" ht="13.5" customHeight="1" x14ac:dyDescent="0.15">
      <c r="A18" s="110"/>
      <c r="B18" s="124" t="s">
        <v>32</v>
      </c>
      <c r="C18" s="125" t="s">
        <v>22</v>
      </c>
      <c r="D18" s="96" t="s">
        <v>21</v>
      </c>
      <c r="E18" s="33">
        <v>9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f t="shared" ref="S18:T20" si="3">+G18+I18+K18+M18+O18+Q18</f>
        <v>0</v>
      </c>
      <c r="T18" s="76">
        <f t="shared" si="3"/>
        <v>0</v>
      </c>
      <c r="U18" s="33">
        <v>9</v>
      </c>
    </row>
    <row r="19" spans="1:22" ht="13.5" customHeight="1" x14ac:dyDescent="0.15">
      <c r="A19" s="110"/>
      <c r="B19" s="124"/>
      <c r="C19" s="125"/>
      <c r="D19" s="99" t="s">
        <v>20</v>
      </c>
      <c r="E19" s="33">
        <v>10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8</v>
      </c>
      <c r="R19" s="76">
        <v>66238</v>
      </c>
      <c r="S19" s="76">
        <f t="shared" si="3"/>
        <v>8</v>
      </c>
      <c r="T19" s="76">
        <f t="shared" si="3"/>
        <v>66238</v>
      </c>
      <c r="U19" s="33">
        <v>10</v>
      </c>
    </row>
    <row r="20" spans="1:22" ht="13.5" customHeight="1" x14ac:dyDescent="0.15">
      <c r="A20" s="110"/>
      <c r="B20" s="124"/>
      <c r="C20" s="125" t="s">
        <v>19</v>
      </c>
      <c r="D20" s="155"/>
      <c r="E20" s="33">
        <v>11</v>
      </c>
      <c r="F20" s="76">
        <v>3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2</v>
      </c>
      <c r="P20" s="76">
        <v>5647</v>
      </c>
      <c r="Q20" s="76">
        <v>28</v>
      </c>
      <c r="R20" s="76">
        <v>172355</v>
      </c>
      <c r="S20" s="76">
        <f t="shared" si="3"/>
        <v>30</v>
      </c>
      <c r="T20" s="76">
        <f t="shared" si="3"/>
        <v>178002</v>
      </c>
      <c r="U20" s="33">
        <v>11</v>
      </c>
    </row>
    <row r="21" spans="1:22" ht="13.5" customHeight="1" x14ac:dyDescent="0.15">
      <c r="A21" s="110"/>
      <c r="B21" s="124"/>
      <c r="C21" s="84" t="s">
        <v>27</v>
      </c>
      <c r="D21" s="61"/>
      <c r="E21" s="57">
        <v>12</v>
      </c>
      <c r="F21" s="77">
        <f t="shared" ref="F21:T21" si="4">SUM(F18:F20)</f>
        <v>3</v>
      </c>
      <c r="G21" s="77">
        <f t="shared" si="4"/>
        <v>0</v>
      </c>
      <c r="H21" s="77">
        <f t="shared" si="4"/>
        <v>0</v>
      </c>
      <c r="I21" s="77">
        <f t="shared" si="4"/>
        <v>0</v>
      </c>
      <c r="J21" s="77">
        <f t="shared" si="4"/>
        <v>0</v>
      </c>
      <c r="K21" s="77">
        <f t="shared" si="4"/>
        <v>0</v>
      </c>
      <c r="L21" s="77">
        <f t="shared" si="4"/>
        <v>0</v>
      </c>
      <c r="M21" s="77">
        <f t="shared" si="4"/>
        <v>0</v>
      </c>
      <c r="N21" s="77">
        <f t="shared" si="4"/>
        <v>0</v>
      </c>
      <c r="O21" s="77">
        <f t="shared" si="4"/>
        <v>2</v>
      </c>
      <c r="P21" s="77">
        <f t="shared" si="4"/>
        <v>5647</v>
      </c>
      <c r="Q21" s="77">
        <f t="shared" si="4"/>
        <v>36</v>
      </c>
      <c r="R21" s="77">
        <f t="shared" si="4"/>
        <v>238593</v>
      </c>
      <c r="S21" s="77">
        <f t="shared" si="4"/>
        <v>38</v>
      </c>
      <c r="T21" s="77">
        <f t="shared" si="4"/>
        <v>244240</v>
      </c>
      <c r="U21" s="57">
        <v>12</v>
      </c>
    </row>
    <row r="22" spans="1:22" ht="7.5" customHeight="1" x14ac:dyDescent="0.15">
      <c r="A22" s="110"/>
      <c r="B22" s="83"/>
      <c r="C22" s="20"/>
      <c r="D22" s="21"/>
      <c r="E22" s="33"/>
      <c r="F22" s="76"/>
      <c r="G22" s="76"/>
      <c r="H22" s="76"/>
      <c r="I22" s="72"/>
      <c r="J22" s="72"/>
      <c r="K22" s="72"/>
      <c r="L22" s="72"/>
      <c r="M22" s="72"/>
      <c r="N22" s="72"/>
      <c r="O22" s="76"/>
      <c r="P22" s="76"/>
      <c r="Q22" s="76"/>
      <c r="R22" s="76"/>
      <c r="S22" s="76"/>
      <c r="T22" s="76"/>
      <c r="U22" s="33"/>
    </row>
    <row r="23" spans="1:22" ht="13.5" customHeight="1" x14ac:dyDescent="0.15">
      <c r="A23" s="110"/>
      <c r="B23" s="126" t="s">
        <v>46</v>
      </c>
      <c r="C23" s="125"/>
      <c r="D23" s="155"/>
      <c r="E23" s="33">
        <v>13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f>+G23+I23+K23+M23+O23+Q23</f>
        <v>0</v>
      </c>
      <c r="T23" s="76">
        <f>+H23+J23+L23+N23+P23+R23</f>
        <v>0</v>
      </c>
      <c r="U23" s="33">
        <v>13</v>
      </c>
    </row>
    <row r="24" spans="1:22" ht="13.5" customHeight="1" x14ac:dyDescent="0.15">
      <c r="A24" s="110"/>
      <c r="B24" s="100" t="s">
        <v>26</v>
      </c>
      <c r="C24" s="78"/>
      <c r="D24" s="80"/>
      <c r="E24" s="33">
        <v>14</v>
      </c>
      <c r="F24" s="76">
        <v>6</v>
      </c>
      <c r="G24" s="76">
        <v>1</v>
      </c>
      <c r="H24" s="76">
        <v>702</v>
      </c>
      <c r="I24" s="76">
        <v>4</v>
      </c>
      <c r="J24" s="76">
        <v>5565</v>
      </c>
      <c r="K24" s="76">
        <v>21</v>
      </c>
      <c r="L24" s="76">
        <v>34153</v>
      </c>
      <c r="M24" s="76">
        <v>8</v>
      </c>
      <c r="N24" s="76">
        <v>17460</v>
      </c>
      <c r="O24" s="76">
        <v>14</v>
      </c>
      <c r="P24" s="76">
        <v>38552</v>
      </c>
      <c r="Q24" s="76">
        <v>369</v>
      </c>
      <c r="R24" s="76">
        <v>3432346</v>
      </c>
      <c r="S24" s="76">
        <f>+G24+I24+K24+M24+O24+Q24</f>
        <v>417</v>
      </c>
      <c r="T24" s="76">
        <f>+H24+J24+L24+N24+P24+R24</f>
        <v>3528778</v>
      </c>
      <c r="U24" s="33">
        <v>14</v>
      </c>
    </row>
    <row r="25" spans="1:22" ht="13.5" customHeight="1" x14ac:dyDescent="0.15">
      <c r="A25" s="111"/>
      <c r="B25" s="112" t="s">
        <v>83</v>
      </c>
      <c r="C25" s="59"/>
      <c r="D25" s="102"/>
      <c r="E25" s="60">
        <v>15</v>
      </c>
      <c r="F25" s="81">
        <f t="shared" ref="F25:T25" si="5">SUM(F10,F16,F21,F23,F24)</f>
        <v>30</v>
      </c>
      <c r="G25" s="81">
        <f>SUM(G10,G16,G21,G23,G24)</f>
        <v>6</v>
      </c>
      <c r="H25" s="81">
        <f t="shared" si="5"/>
        <v>5165</v>
      </c>
      <c r="I25" s="81">
        <f t="shared" si="5"/>
        <v>1051</v>
      </c>
      <c r="J25" s="81">
        <f t="shared" si="5"/>
        <v>1449254</v>
      </c>
      <c r="K25" s="81">
        <f t="shared" si="5"/>
        <v>3916</v>
      </c>
      <c r="L25" s="81">
        <f t="shared" si="5"/>
        <v>6901480</v>
      </c>
      <c r="M25" s="81">
        <f>SUM(M10,M16,M21,M23,M24)</f>
        <v>2839</v>
      </c>
      <c r="N25" s="81">
        <f t="shared" si="5"/>
        <v>6225326</v>
      </c>
      <c r="O25" s="81">
        <f t="shared" si="5"/>
        <v>1538</v>
      </c>
      <c r="P25" s="81">
        <f t="shared" si="5"/>
        <v>4243201</v>
      </c>
      <c r="Q25" s="81">
        <f t="shared" si="5"/>
        <v>3350</v>
      </c>
      <c r="R25" s="81">
        <f t="shared" si="5"/>
        <v>21233750</v>
      </c>
      <c r="S25" s="81">
        <f t="shared" si="5"/>
        <v>12700</v>
      </c>
      <c r="T25" s="81">
        <f t="shared" si="5"/>
        <v>40058176</v>
      </c>
      <c r="U25" s="60">
        <v>15</v>
      </c>
    </row>
    <row r="26" spans="1:22" ht="7.5" customHeight="1" x14ac:dyDescent="0.15">
      <c r="B26" s="113"/>
      <c r="C26" s="16"/>
      <c r="D26" s="16"/>
      <c r="E26" s="29"/>
      <c r="F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29"/>
    </row>
    <row r="27" spans="1:22" ht="19.5" customHeight="1" x14ac:dyDescent="0.15">
      <c r="A27" s="45"/>
      <c r="B27" s="9" t="s">
        <v>34</v>
      </c>
      <c r="C27" s="44"/>
      <c r="E27" s="1"/>
      <c r="F27" s="30"/>
      <c r="U27" s="45"/>
      <c r="V27" s="30"/>
    </row>
    <row r="28" spans="1:22" s="46" customFormat="1" ht="13.5" customHeight="1" x14ac:dyDescent="0.15">
      <c r="A28" s="106"/>
      <c r="B28" s="175"/>
      <c r="C28" s="176"/>
      <c r="D28" s="177"/>
      <c r="E28" s="167" t="s">
        <v>39</v>
      </c>
      <c r="F28" s="161" t="s">
        <v>23</v>
      </c>
      <c r="G28" s="173" t="s">
        <v>41</v>
      </c>
      <c r="H28" s="173"/>
      <c r="I28" s="173" t="s">
        <v>60</v>
      </c>
      <c r="J28" s="173"/>
      <c r="K28" s="64" t="s">
        <v>59</v>
      </c>
      <c r="L28" s="65" t="s">
        <v>57</v>
      </c>
      <c r="M28" s="173" t="s">
        <v>7</v>
      </c>
      <c r="N28" s="173"/>
      <c r="O28" s="173" t="s">
        <v>8</v>
      </c>
      <c r="P28" s="173"/>
      <c r="Q28" s="161" t="s">
        <v>37</v>
      </c>
      <c r="R28" s="162"/>
      <c r="S28" s="164" t="s">
        <v>11</v>
      </c>
      <c r="T28" s="165"/>
      <c r="U28" s="167" t="s">
        <v>39</v>
      </c>
    </row>
    <row r="29" spans="1:22" s="46" customFormat="1" ht="13.5" customHeight="1" x14ac:dyDescent="0.15">
      <c r="A29" s="106"/>
      <c r="B29" s="178"/>
      <c r="C29" s="179"/>
      <c r="D29" s="180"/>
      <c r="E29" s="168"/>
      <c r="F29" s="174"/>
      <c r="G29" s="171" t="s">
        <v>63</v>
      </c>
      <c r="H29" s="171"/>
      <c r="I29" s="171" t="s">
        <v>61</v>
      </c>
      <c r="J29" s="171"/>
      <c r="K29" s="66" t="s">
        <v>56</v>
      </c>
      <c r="L29" s="67" t="s">
        <v>58</v>
      </c>
      <c r="M29" s="171" t="s">
        <v>55</v>
      </c>
      <c r="N29" s="171"/>
      <c r="O29" s="171" t="s">
        <v>53</v>
      </c>
      <c r="P29" s="171"/>
      <c r="Q29" s="163"/>
      <c r="R29" s="163"/>
      <c r="S29" s="166"/>
      <c r="T29" s="166"/>
      <c r="U29" s="168"/>
    </row>
    <row r="30" spans="1:22" s="47" customFormat="1" ht="13.5" customHeight="1" x14ac:dyDescent="0.15">
      <c r="A30" s="106"/>
      <c r="B30" s="181"/>
      <c r="C30" s="182"/>
      <c r="D30" s="183"/>
      <c r="E30" s="169"/>
      <c r="F30" s="52" t="s">
        <v>1</v>
      </c>
      <c r="G30" s="54" t="s">
        <v>1</v>
      </c>
      <c r="H30" s="52" t="s">
        <v>17</v>
      </c>
      <c r="I30" s="54" t="s">
        <v>1</v>
      </c>
      <c r="J30" s="52" t="s">
        <v>14</v>
      </c>
      <c r="K30" s="54" t="s">
        <v>1</v>
      </c>
      <c r="L30" s="52" t="s">
        <v>14</v>
      </c>
      <c r="M30" s="52" t="s">
        <v>1</v>
      </c>
      <c r="N30" s="54" t="s">
        <v>14</v>
      </c>
      <c r="O30" s="52" t="s">
        <v>1</v>
      </c>
      <c r="P30" s="54" t="s">
        <v>14</v>
      </c>
      <c r="Q30" s="52" t="s">
        <v>1</v>
      </c>
      <c r="R30" s="54" t="s">
        <v>14</v>
      </c>
      <c r="S30" s="52" t="s">
        <v>68</v>
      </c>
      <c r="T30" s="54" t="s">
        <v>14</v>
      </c>
      <c r="U30" s="169"/>
    </row>
    <row r="31" spans="1:22" s="48" customFormat="1" ht="13.5" customHeight="1" x14ac:dyDescent="0.15">
      <c r="A31" s="114"/>
      <c r="B31" s="91"/>
      <c r="C31" s="18"/>
      <c r="D31" s="92"/>
      <c r="E31" s="50"/>
      <c r="F31" s="53" t="s">
        <v>10</v>
      </c>
      <c r="G31" s="55" t="s">
        <v>10</v>
      </c>
      <c r="H31" s="55" t="s">
        <v>9</v>
      </c>
      <c r="I31" s="55" t="s">
        <v>10</v>
      </c>
      <c r="J31" s="55" t="s">
        <v>9</v>
      </c>
      <c r="K31" s="55" t="s">
        <v>10</v>
      </c>
      <c r="L31" s="55" t="s">
        <v>9</v>
      </c>
      <c r="M31" s="53" t="s">
        <v>10</v>
      </c>
      <c r="N31" s="53" t="s">
        <v>9</v>
      </c>
      <c r="O31" s="53" t="s">
        <v>10</v>
      </c>
      <c r="P31" s="55" t="s">
        <v>9</v>
      </c>
      <c r="Q31" s="55" t="s">
        <v>10</v>
      </c>
      <c r="R31" s="55" t="s">
        <v>9</v>
      </c>
      <c r="S31" s="53" t="s">
        <v>10</v>
      </c>
      <c r="T31" s="55" t="s">
        <v>9</v>
      </c>
      <c r="U31" s="50"/>
    </row>
    <row r="32" spans="1:22" ht="13.5" customHeight="1" x14ac:dyDescent="0.15">
      <c r="A32" s="15"/>
      <c r="B32" s="124" t="s">
        <v>30</v>
      </c>
      <c r="C32" s="125" t="s">
        <v>4</v>
      </c>
      <c r="D32" s="156"/>
      <c r="E32" s="33">
        <v>1</v>
      </c>
      <c r="F32" s="76">
        <v>11809</v>
      </c>
      <c r="G32" s="76">
        <v>425</v>
      </c>
      <c r="H32" s="76">
        <v>252075</v>
      </c>
      <c r="I32" s="76">
        <v>259</v>
      </c>
      <c r="J32" s="76">
        <v>206386</v>
      </c>
      <c r="K32" s="76">
        <v>182</v>
      </c>
      <c r="L32" s="76">
        <v>181130</v>
      </c>
      <c r="M32" s="76">
        <v>161</v>
      </c>
      <c r="N32" s="76">
        <v>191935</v>
      </c>
      <c r="O32" s="76">
        <v>120</v>
      </c>
      <c r="P32" s="76">
        <v>167678</v>
      </c>
      <c r="Q32" s="76">
        <v>298</v>
      </c>
      <c r="R32" s="76">
        <v>732980</v>
      </c>
      <c r="S32" s="76">
        <f>+G32+I32+K32+M32+O32+Q32</f>
        <v>1445</v>
      </c>
      <c r="T32" s="76">
        <f>+H32+J32+L32+N32+P32+R32</f>
        <v>1732184</v>
      </c>
      <c r="U32" s="33">
        <v>1</v>
      </c>
    </row>
    <row r="33" spans="1:21" ht="13.5" customHeight="1" x14ac:dyDescent="0.15">
      <c r="A33" s="115"/>
      <c r="B33" s="124"/>
      <c r="C33" s="125" t="s">
        <v>6</v>
      </c>
      <c r="D33" s="156"/>
      <c r="E33" s="33">
        <v>2</v>
      </c>
      <c r="F33" s="76">
        <v>13383</v>
      </c>
      <c r="G33" s="76">
        <v>359</v>
      </c>
      <c r="H33" s="76">
        <v>212644</v>
      </c>
      <c r="I33" s="76">
        <v>234</v>
      </c>
      <c r="J33" s="76">
        <v>186300</v>
      </c>
      <c r="K33" s="76">
        <v>132</v>
      </c>
      <c r="L33" s="76">
        <v>131454</v>
      </c>
      <c r="M33" s="76">
        <v>90</v>
      </c>
      <c r="N33" s="76">
        <v>106945</v>
      </c>
      <c r="O33" s="76">
        <v>25</v>
      </c>
      <c r="P33" s="76">
        <v>35916</v>
      </c>
      <c r="Q33" s="76">
        <v>5</v>
      </c>
      <c r="R33" s="76">
        <v>8952</v>
      </c>
      <c r="S33" s="76">
        <f>+G33+I33+K33+M33+O33+Q33</f>
        <v>845</v>
      </c>
      <c r="T33" s="76">
        <f>+H33+J33+L33+N33+P33+R33</f>
        <v>682211</v>
      </c>
      <c r="U33" s="33">
        <v>2</v>
      </c>
    </row>
    <row r="34" spans="1:21" ht="13.5" customHeight="1" x14ac:dyDescent="0.15">
      <c r="A34" s="115"/>
      <c r="B34" s="124"/>
      <c r="C34" s="84" t="s">
        <v>2</v>
      </c>
      <c r="D34" s="94"/>
      <c r="E34" s="57">
        <v>3</v>
      </c>
      <c r="F34" s="77">
        <f t="shared" ref="F34:T34" si="6">F32+F33</f>
        <v>25192</v>
      </c>
      <c r="G34" s="77">
        <f t="shared" si="6"/>
        <v>784</v>
      </c>
      <c r="H34" s="77">
        <f t="shared" si="6"/>
        <v>464719</v>
      </c>
      <c r="I34" s="77">
        <f t="shared" si="6"/>
        <v>493</v>
      </c>
      <c r="J34" s="77">
        <f t="shared" si="6"/>
        <v>392686</v>
      </c>
      <c r="K34" s="77">
        <f t="shared" si="6"/>
        <v>314</v>
      </c>
      <c r="L34" s="77">
        <f t="shared" si="6"/>
        <v>312584</v>
      </c>
      <c r="M34" s="77">
        <f t="shared" si="6"/>
        <v>251</v>
      </c>
      <c r="N34" s="77">
        <f t="shared" si="6"/>
        <v>298880</v>
      </c>
      <c r="O34" s="77">
        <f t="shared" si="6"/>
        <v>145</v>
      </c>
      <c r="P34" s="77">
        <f t="shared" si="6"/>
        <v>203594</v>
      </c>
      <c r="Q34" s="77">
        <f t="shared" si="6"/>
        <v>303</v>
      </c>
      <c r="R34" s="77">
        <f t="shared" si="6"/>
        <v>741932</v>
      </c>
      <c r="S34" s="77">
        <f t="shared" si="6"/>
        <v>2290</v>
      </c>
      <c r="T34" s="77">
        <f t="shared" si="6"/>
        <v>2414395</v>
      </c>
      <c r="U34" s="57">
        <v>3</v>
      </c>
    </row>
    <row r="35" spans="1:21" ht="7.5" customHeight="1" x14ac:dyDescent="0.15">
      <c r="A35" s="115"/>
      <c r="B35" s="95"/>
      <c r="C35" s="14"/>
      <c r="D35" s="96"/>
      <c r="E35" s="33"/>
      <c r="F35" s="76"/>
      <c r="G35" s="72"/>
      <c r="H35" s="72"/>
      <c r="I35" s="76"/>
      <c r="J35" s="76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33"/>
    </row>
    <row r="36" spans="1:21" ht="13.5" customHeight="1" x14ac:dyDescent="0.15">
      <c r="A36" s="115"/>
      <c r="B36" s="124" t="s">
        <v>31</v>
      </c>
      <c r="C36" s="170" t="s">
        <v>28</v>
      </c>
      <c r="D36" s="158"/>
      <c r="E36" s="33">
        <v>4</v>
      </c>
      <c r="F36" s="76">
        <v>1920</v>
      </c>
      <c r="G36" s="76">
        <v>31</v>
      </c>
      <c r="H36" s="76">
        <v>18792</v>
      </c>
      <c r="I36" s="76">
        <v>18</v>
      </c>
      <c r="J36" s="76">
        <v>14277</v>
      </c>
      <c r="K36" s="76">
        <v>12</v>
      </c>
      <c r="L36" s="76">
        <v>11827</v>
      </c>
      <c r="M36" s="76">
        <v>11</v>
      </c>
      <c r="N36" s="76">
        <v>13210</v>
      </c>
      <c r="O36" s="76">
        <v>7</v>
      </c>
      <c r="P36" s="76">
        <v>10229</v>
      </c>
      <c r="Q36" s="76">
        <v>39</v>
      </c>
      <c r="R36" s="76">
        <v>160063</v>
      </c>
      <c r="S36" s="76">
        <f t="shared" ref="S36:T39" si="7">+G36+I36+K36+M36+O36+Q36</f>
        <v>118</v>
      </c>
      <c r="T36" s="76">
        <f t="shared" si="7"/>
        <v>228398</v>
      </c>
      <c r="U36" s="33">
        <v>4</v>
      </c>
    </row>
    <row r="37" spans="1:21" ht="13.5" customHeight="1" x14ac:dyDescent="0.15">
      <c r="A37" s="115"/>
      <c r="B37" s="124"/>
      <c r="C37" s="125" t="s">
        <v>66</v>
      </c>
      <c r="D37" s="155"/>
      <c r="E37" s="33">
        <v>5</v>
      </c>
      <c r="F37" s="76">
        <v>31</v>
      </c>
      <c r="G37" s="76">
        <v>2</v>
      </c>
      <c r="H37" s="76">
        <v>1296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2</v>
      </c>
      <c r="R37" s="76">
        <v>3692</v>
      </c>
      <c r="S37" s="76">
        <f t="shared" si="7"/>
        <v>4</v>
      </c>
      <c r="T37" s="76">
        <f t="shared" si="7"/>
        <v>4988</v>
      </c>
      <c r="U37" s="33">
        <v>5</v>
      </c>
    </row>
    <row r="38" spans="1:21" ht="13.5" customHeight="1" x14ac:dyDescent="0.15">
      <c r="A38" s="115"/>
      <c r="B38" s="124"/>
      <c r="C38" s="125" t="s">
        <v>16</v>
      </c>
      <c r="D38" s="155"/>
      <c r="E38" s="33">
        <v>6</v>
      </c>
      <c r="F38" s="76">
        <v>47</v>
      </c>
      <c r="G38" s="76">
        <v>1</v>
      </c>
      <c r="H38" s="76">
        <v>600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f t="shared" si="7"/>
        <v>1</v>
      </c>
      <c r="T38" s="76">
        <f t="shared" si="7"/>
        <v>600</v>
      </c>
      <c r="U38" s="33">
        <v>6</v>
      </c>
    </row>
    <row r="39" spans="1:21" ht="13.5" customHeight="1" x14ac:dyDescent="0.15">
      <c r="A39" s="115"/>
      <c r="B39" s="124"/>
      <c r="C39" s="125" t="s">
        <v>67</v>
      </c>
      <c r="D39" s="156"/>
      <c r="E39" s="33">
        <v>7</v>
      </c>
      <c r="F39" s="76">
        <v>1200</v>
      </c>
      <c r="G39" s="76">
        <v>11</v>
      </c>
      <c r="H39" s="76">
        <v>6324</v>
      </c>
      <c r="I39" s="76">
        <v>8</v>
      </c>
      <c r="J39" s="76">
        <v>6231</v>
      </c>
      <c r="K39" s="76">
        <v>5</v>
      </c>
      <c r="L39" s="76">
        <v>5107</v>
      </c>
      <c r="M39" s="76">
        <v>3</v>
      </c>
      <c r="N39" s="76">
        <v>3453</v>
      </c>
      <c r="O39" s="76">
        <v>0</v>
      </c>
      <c r="P39" s="76">
        <v>0</v>
      </c>
      <c r="Q39" s="76">
        <v>1</v>
      </c>
      <c r="R39" s="76">
        <v>1766</v>
      </c>
      <c r="S39" s="76">
        <f t="shared" si="7"/>
        <v>28</v>
      </c>
      <c r="T39" s="76">
        <f t="shared" si="7"/>
        <v>22881</v>
      </c>
      <c r="U39" s="33">
        <v>7</v>
      </c>
    </row>
    <row r="40" spans="1:21" ht="13.5" customHeight="1" x14ac:dyDescent="0.15">
      <c r="A40" s="115"/>
      <c r="B40" s="124"/>
      <c r="C40" s="84" t="s">
        <v>2</v>
      </c>
      <c r="D40" s="94"/>
      <c r="E40" s="57">
        <v>8</v>
      </c>
      <c r="F40" s="77">
        <f t="shared" ref="F40:T40" si="8">SUM(F36:F39)</f>
        <v>3198</v>
      </c>
      <c r="G40" s="77">
        <f t="shared" si="8"/>
        <v>45</v>
      </c>
      <c r="H40" s="77">
        <f t="shared" si="8"/>
        <v>27012</v>
      </c>
      <c r="I40" s="77">
        <f t="shared" si="8"/>
        <v>26</v>
      </c>
      <c r="J40" s="77">
        <f t="shared" si="8"/>
        <v>20508</v>
      </c>
      <c r="K40" s="77">
        <f t="shared" si="8"/>
        <v>17</v>
      </c>
      <c r="L40" s="77">
        <f t="shared" si="8"/>
        <v>16934</v>
      </c>
      <c r="M40" s="77">
        <f t="shared" si="8"/>
        <v>14</v>
      </c>
      <c r="N40" s="77">
        <f t="shared" si="8"/>
        <v>16663</v>
      </c>
      <c r="O40" s="77">
        <f t="shared" si="8"/>
        <v>7</v>
      </c>
      <c r="P40" s="77">
        <f t="shared" si="8"/>
        <v>10229</v>
      </c>
      <c r="Q40" s="77">
        <f t="shared" si="8"/>
        <v>42</v>
      </c>
      <c r="R40" s="77">
        <f t="shared" si="8"/>
        <v>165521</v>
      </c>
      <c r="S40" s="77">
        <f t="shared" si="8"/>
        <v>151</v>
      </c>
      <c r="T40" s="77">
        <f t="shared" si="8"/>
        <v>256867</v>
      </c>
      <c r="U40" s="57">
        <v>8</v>
      </c>
    </row>
    <row r="41" spans="1:21" ht="7.5" customHeight="1" x14ac:dyDescent="0.15">
      <c r="A41" s="115"/>
      <c r="B41" s="97"/>
      <c r="C41" s="19"/>
      <c r="D41" s="98"/>
      <c r="E41" s="33"/>
      <c r="F41" s="76"/>
      <c r="G41" s="72"/>
      <c r="H41" s="72"/>
      <c r="I41" s="76"/>
      <c r="J41" s="76"/>
      <c r="K41" s="72"/>
      <c r="L41" s="72"/>
      <c r="M41" s="72"/>
      <c r="N41" s="72"/>
      <c r="O41" s="76"/>
      <c r="P41" s="76"/>
      <c r="Q41" s="72"/>
      <c r="R41" s="72"/>
      <c r="S41" s="72"/>
      <c r="T41" s="72"/>
      <c r="U41" s="33"/>
    </row>
    <row r="42" spans="1:21" ht="13.5" customHeight="1" x14ac:dyDescent="0.15">
      <c r="A42" s="115"/>
      <c r="B42" s="124" t="s">
        <v>32</v>
      </c>
      <c r="C42" s="125" t="s">
        <v>22</v>
      </c>
      <c r="D42" s="96" t="s">
        <v>21</v>
      </c>
      <c r="E42" s="33">
        <v>9</v>
      </c>
      <c r="F42" s="76">
        <v>42</v>
      </c>
      <c r="G42" s="76">
        <v>0</v>
      </c>
      <c r="H42" s="76">
        <v>0</v>
      </c>
      <c r="I42" s="76">
        <v>1</v>
      </c>
      <c r="J42" s="76">
        <v>815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f t="shared" ref="S42:T44" si="9">+G42+I42+K42+M42+O42+Q42</f>
        <v>1</v>
      </c>
      <c r="T42" s="76">
        <f t="shared" si="9"/>
        <v>815</v>
      </c>
      <c r="U42" s="33">
        <v>9</v>
      </c>
    </row>
    <row r="43" spans="1:21" ht="13.5" customHeight="1" x14ac:dyDescent="0.15">
      <c r="A43" s="115"/>
      <c r="B43" s="124"/>
      <c r="C43" s="125"/>
      <c r="D43" s="99" t="s">
        <v>20</v>
      </c>
      <c r="E43" s="33">
        <v>10</v>
      </c>
      <c r="F43" s="76">
        <v>22</v>
      </c>
      <c r="G43" s="76">
        <v>0</v>
      </c>
      <c r="H43" s="76">
        <v>0</v>
      </c>
      <c r="I43" s="76">
        <v>2</v>
      </c>
      <c r="J43" s="76">
        <v>1644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f t="shared" si="9"/>
        <v>2</v>
      </c>
      <c r="T43" s="76">
        <f t="shared" si="9"/>
        <v>1644</v>
      </c>
      <c r="U43" s="33">
        <v>10</v>
      </c>
    </row>
    <row r="44" spans="1:21" ht="13.5" customHeight="1" x14ac:dyDescent="0.15">
      <c r="A44" s="115"/>
      <c r="B44" s="124"/>
      <c r="C44" s="125" t="s">
        <v>19</v>
      </c>
      <c r="D44" s="155"/>
      <c r="E44" s="33">
        <v>11</v>
      </c>
      <c r="F44" s="76">
        <v>53</v>
      </c>
      <c r="G44" s="76">
        <v>1</v>
      </c>
      <c r="H44" s="76">
        <v>670</v>
      </c>
      <c r="I44" s="76">
        <v>2</v>
      </c>
      <c r="J44" s="76">
        <v>1610</v>
      </c>
      <c r="K44" s="76">
        <v>0</v>
      </c>
      <c r="L44" s="76">
        <v>0</v>
      </c>
      <c r="M44" s="76">
        <v>2</v>
      </c>
      <c r="N44" s="76">
        <v>2340</v>
      </c>
      <c r="O44" s="76">
        <v>0</v>
      </c>
      <c r="P44" s="76">
        <v>0</v>
      </c>
      <c r="Q44" s="76">
        <v>3</v>
      </c>
      <c r="R44" s="76">
        <v>6062</v>
      </c>
      <c r="S44" s="76">
        <f t="shared" si="9"/>
        <v>8</v>
      </c>
      <c r="T44" s="76">
        <f t="shared" si="9"/>
        <v>10682</v>
      </c>
      <c r="U44" s="33">
        <v>11</v>
      </c>
    </row>
    <row r="45" spans="1:21" ht="13.5" customHeight="1" x14ac:dyDescent="0.15">
      <c r="A45" s="115"/>
      <c r="B45" s="124"/>
      <c r="C45" s="84" t="s">
        <v>27</v>
      </c>
      <c r="D45" s="61"/>
      <c r="E45" s="57">
        <v>12</v>
      </c>
      <c r="F45" s="77">
        <f t="shared" ref="F45:T45" si="10">SUM(F42:F44)</f>
        <v>117</v>
      </c>
      <c r="G45" s="77">
        <f t="shared" si="10"/>
        <v>1</v>
      </c>
      <c r="H45" s="77">
        <f t="shared" si="10"/>
        <v>670</v>
      </c>
      <c r="I45" s="77">
        <f t="shared" si="10"/>
        <v>5</v>
      </c>
      <c r="J45" s="77">
        <f t="shared" si="10"/>
        <v>4069</v>
      </c>
      <c r="K45" s="77">
        <f t="shared" si="10"/>
        <v>0</v>
      </c>
      <c r="L45" s="77">
        <f t="shared" si="10"/>
        <v>0</v>
      </c>
      <c r="M45" s="77">
        <f t="shared" si="10"/>
        <v>2</v>
      </c>
      <c r="N45" s="77">
        <f t="shared" si="10"/>
        <v>2340</v>
      </c>
      <c r="O45" s="77">
        <f t="shared" si="10"/>
        <v>0</v>
      </c>
      <c r="P45" s="77">
        <f t="shared" si="10"/>
        <v>0</v>
      </c>
      <c r="Q45" s="77">
        <f t="shared" si="10"/>
        <v>3</v>
      </c>
      <c r="R45" s="77">
        <f t="shared" si="10"/>
        <v>6062</v>
      </c>
      <c r="S45" s="77">
        <f t="shared" si="10"/>
        <v>11</v>
      </c>
      <c r="T45" s="77">
        <f t="shared" si="10"/>
        <v>13141</v>
      </c>
      <c r="U45" s="57">
        <v>12</v>
      </c>
    </row>
    <row r="46" spans="1:21" ht="7.5" customHeight="1" x14ac:dyDescent="0.15">
      <c r="A46" s="115"/>
      <c r="B46" s="83"/>
      <c r="C46" s="20"/>
      <c r="D46" s="21"/>
      <c r="E46" s="33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2"/>
      <c r="T46" s="72"/>
      <c r="U46" s="33"/>
    </row>
    <row r="47" spans="1:21" ht="13.5" customHeight="1" x14ac:dyDescent="0.15">
      <c r="A47" s="115"/>
      <c r="B47" s="126" t="s">
        <v>46</v>
      </c>
      <c r="C47" s="125"/>
      <c r="D47" s="155"/>
      <c r="E47" s="33">
        <v>13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f>+G47+I47+K47+M47+O47+Q47</f>
        <v>0</v>
      </c>
      <c r="T47" s="76">
        <f>+H47+J47+L47+N47+P47+R47</f>
        <v>0</v>
      </c>
      <c r="U47" s="33">
        <v>13</v>
      </c>
    </row>
    <row r="48" spans="1:21" ht="13.5" customHeight="1" x14ac:dyDescent="0.15">
      <c r="A48" s="115"/>
      <c r="B48" s="100" t="s">
        <v>26</v>
      </c>
      <c r="C48" s="78"/>
      <c r="D48" s="80"/>
      <c r="E48" s="33">
        <v>14</v>
      </c>
      <c r="F48" s="76">
        <v>543</v>
      </c>
      <c r="G48" s="76">
        <v>9</v>
      </c>
      <c r="H48" s="76">
        <v>5313</v>
      </c>
      <c r="I48" s="76">
        <v>3</v>
      </c>
      <c r="J48" s="76">
        <v>2451</v>
      </c>
      <c r="K48" s="76">
        <v>4</v>
      </c>
      <c r="L48" s="76">
        <v>3898</v>
      </c>
      <c r="M48" s="76">
        <v>2</v>
      </c>
      <c r="N48" s="76">
        <v>2303</v>
      </c>
      <c r="O48" s="76">
        <v>0</v>
      </c>
      <c r="P48" s="76">
        <v>0</v>
      </c>
      <c r="Q48" s="76">
        <v>8</v>
      </c>
      <c r="R48" s="76">
        <v>22379</v>
      </c>
      <c r="S48" s="76">
        <f>+G48+I48+K48+M48+O48+Q48</f>
        <v>26</v>
      </c>
      <c r="T48" s="76">
        <f>+H48+J48+L48+N48+P48+R48</f>
        <v>36344</v>
      </c>
      <c r="U48" s="33">
        <v>14</v>
      </c>
    </row>
    <row r="49" spans="1:22" ht="13.5" customHeight="1" x14ac:dyDescent="0.15">
      <c r="A49" s="115"/>
      <c r="B49" s="58" t="s">
        <v>83</v>
      </c>
      <c r="C49" s="116"/>
      <c r="D49" s="103"/>
      <c r="E49" s="60">
        <v>15</v>
      </c>
      <c r="F49" s="81">
        <f t="shared" ref="F49:T49" si="11">SUM(F34,F40,F45,F47,F48)</f>
        <v>29050</v>
      </c>
      <c r="G49" s="81">
        <f t="shared" si="11"/>
        <v>839</v>
      </c>
      <c r="H49" s="81">
        <f t="shared" si="11"/>
        <v>497714</v>
      </c>
      <c r="I49" s="81">
        <f t="shared" si="11"/>
        <v>527</v>
      </c>
      <c r="J49" s="81">
        <f t="shared" si="11"/>
        <v>419714</v>
      </c>
      <c r="K49" s="81">
        <f t="shared" si="11"/>
        <v>335</v>
      </c>
      <c r="L49" s="81">
        <f t="shared" si="11"/>
        <v>333416</v>
      </c>
      <c r="M49" s="81">
        <f t="shared" si="11"/>
        <v>269</v>
      </c>
      <c r="N49" s="81">
        <f t="shared" si="11"/>
        <v>320186</v>
      </c>
      <c r="O49" s="81">
        <f t="shared" si="11"/>
        <v>152</v>
      </c>
      <c r="P49" s="81">
        <f t="shared" si="11"/>
        <v>213823</v>
      </c>
      <c r="Q49" s="81">
        <f t="shared" si="11"/>
        <v>356</v>
      </c>
      <c r="R49" s="81">
        <f t="shared" si="11"/>
        <v>935894</v>
      </c>
      <c r="S49" s="81">
        <f t="shared" si="11"/>
        <v>2478</v>
      </c>
      <c r="T49" s="81">
        <f t="shared" si="11"/>
        <v>2720747</v>
      </c>
      <c r="U49" s="60">
        <v>15</v>
      </c>
    </row>
    <row r="50" spans="1:22" ht="12.75" customHeight="1" x14ac:dyDescent="0.15">
      <c r="A50" s="45"/>
      <c r="B50" s="12" t="s">
        <v>45</v>
      </c>
      <c r="C50" s="44"/>
      <c r="E50" s="1"/>
      <c r="F50" s="34"/>
      <c r="H50" s="56"/>
      <c r="U50" s="45"/>
      <c r="V50" s="34"/>
    </row>
    <row r="51" spans="1:22" ht="12.75" customHeight="1" x14ac:dyDescent="0.15">
      <c r="A51" s="45"/>
      <c r="B51" s="1" t="s">
        <v>77</v>
      </c>
      <c r="C51" s="44"/>
      <c r="E51" s="1"/>
      <c r="F51" s="30"/>
      <c r="U51" s="45"/>
      <c r="V51" s="30"/>
    </row>
    <row r="52" spans="1:22" ht="12" x14ac:dyDescent="0.15">
      <c r="E52" s="30"/>
      <c r="U52" s="30"/>
    </row>
    <row r="53" spans="1:22" ht="12" x14ac:dyDescent="0.15">
      <c r="E53" s="30"/>
      <c r="U53" s="30"/>
    </row>
    <row r="54" spans="1:22" ht="12" x14ac:dyDescent="0.15">
      <c r="E54" s="30"/>
      <c r="U54" s="30"/>
    </row>
    <row r="55" spans="1:22" ht="12" x14ac:dyDescent="0.15">
      <c r="E55" s="30"/>
      <c r="U55" s="30"/>
    </row>
    <row r="56" spans="1:22" ht="12" x14ac:dyDescent="0.15">
      <c r="E56" s="30"/>
      <c r="U56" s="30"/>
    </row>
    <row r="57" spans="1:22" ht="12" x14ac:dyDescent="0.15">
      <c r="E57" s="30"/>
      <c r="U57" s="30"/>
    </row>
    <row r="58" spans="1:22" ht="12" x14ac:dyDescent="0.15">
      <c r="E58" s="30"/>
      <c r="U58" s="30"/>
    </row>
    <row r="59" spans="1:22" ht="12" x14ac:dyDescent="0.15">
      <c r="E59" s="30"/>
      <c r="U59" s="30"/>
    </row>
    <row r="60" spans="1:22" ht="12" x14ac:dyDescent="0.15">
      <c r="E60" s="30"/>
      <c r="U60" s="30"/>
    </row>
    <row r="61" spans="1:22" ht="12" x14ac:dyDescent="0.15">
      <c r="E61" s="30"/>
      <c r="U61" s="30"/>
    </row>
    <row r="62" spans="1:22" ht="12" x14ac:dyDescent="0.15">
      <c r="E62" s="30"/>
      <c r="U62" s="30"/>
    </row>
    <row r="63" spans="1:22" ht="12" x14ac:dyDescent="0.15">
      <c r="E63" s="30"/>
      <c r="U63" s="30"/>
    </row>
    <row r="64" spans="1:22" ht="12" x14ac:dyDescent="0.15">
      <c r="E64" s="30"/>
      <c r="U64" s="30"/>
    </row>
    <row r="65" spans="5:21" ht="12" x14ac:dyDescent="0.15">
      <c r="E65" s="30"/>
      <c r="U65" s="30"/>
    </row>
    <row r="66" spans="5:21" ht="12" x14ac:dyDescent="0.15">
      <c r="E66" s="30"/>
      <c r="U66" s="30"/>
    </row>
    <row r="67" spans="5:21" ht="12" x14ac:dyDescent="0.15">
      <c r="E67" s="30"/>
      <c r="U67" s="30"/>
    </row>
    <row r="68" spans="5:21" ht="12" x14ac:dyDescent="0.15">
      <c r="E68" s="30"/>
      <c r="U68" s="30"/>
    </row>
    <row r="69" spans="5:21" ht="12" x14ac:dyDescent="0.15">
      <c r="E69" s="30"/>
      <c r="U69" s="30"/>
    </row>
    <row r="70" spans="5:21" ht="12" x14ac:dyDescent="0.15">
      <c r="E70" s="30"/>
      <c r="U70" s="30"/>
    </row>
    <row r="71" spans="5:21" ht="12" x14ac:dyDescent="0.15">
      <c r="E71" s="30"/>
      <c r="U71" s="30"/>
    </row>
    <row r="72" spans="5:21" ht="12" x14ac:dyDescent="0.15">
      <c r="E72" s="30"/>
      <c r="U72" s="30"/>
    </row>
    <row r="73" spans="5:21" ht="12" x14ac:dyDescent="0.15">
      <c r="E73" s="30"/>
      <c r="U73" s="30"/>
    </row>
    <row r="74" spans="5:21" ht="12" x14ac:dyDescent="0.15">
      <c r="E74" s="30"/>
      <c r="U74" s="30"/>
    </row>
    <row r="75" spans="5:21" ht="12" x14ac:dyDescent="0.15">
      <c r="E75" s="30"/>
      <c r="U75" s="30"/>
    </row>
    <row r="76" spans="5:21" ht="12" x14ac:dyDescent="0.15">
      <c r="E76" s="30"/>
      <c r="U76" s="30"/>
    </row>
    <row r="77" spans="5:21" ht="12" x14ac:dyDescent="0.15">
      <c r="E77" s="30"/>
      <c r="U77" s="30"/>
    </row>
    <row r="78" spans="5:21" ht="12" x14ac:dyDescent="0.15">
      <c r="E78" s="30"/>
      <c r="U78" s="30"/>
    </row>
    <row r="79" spans="5:21" ht="12" x14ac:dyDescent="0.15">
      <c r="E79" s="30"/>
      <c r="U79" s="30"/>
    </row>
    <row r="80" spans="5:21" ht="12" x14ac:dyDescent="0.15">
      <c r="E80" s="30"/>
      <c r="U80" s="30"/>
    </row>
    <row r="81" spans="5:21" ht="12" x14ac:dyDescent="0.15">
      <c r="E81" s="30"/>
      <c r="U81" s="30"/>
    </row>
    <row r="82" spans="5:21" ht="12" x14ac:dyDescent="0.15">
      <c r="E82" s="30"/>
      <c r="U82" s="30"/>
    </row>
    <row r="83" spans="5:21" ht="12" x14ac:dyDescent="0.15">
      <c r="E83" s="30"/>
      <c r="U83" s="30"/>
    </row>
    <row r="84" spans="5:21" ht="12" x14ac:dyDescent="0.15">
      <c r="E84" s="30"/>
      <c r="U84" s="30"/>
    </row>
    <row r="85" spans="5:21" ht="12" x14ac:dyDescent="0.15">
      <c r="E85" s="30"/>
      <c r="U85" s="30"/>
    </row>
    <row r="86" spans="5:21" ht="12" x14ac:dyDescent="0.15">
      <c r="E86" s="30"/>
      <c r="U86" s="30"/>
    </row>
    <row r="87" spans="5:21" ht="12" x14ac:dyDescent="0.15">
      <c r="E87" s="30"/>
      <c r="U87" s="30"/>
    </row>
    <row r="88" spans="5:21" ht="12" x14ac:dyDescent="0.15">
      <c r="E88" s="30"/>
      <c r="U88" s="30"/>
    </row>
    <row r="89" spans="5:21" ht="12" x14ac:dyDescent="0.15">
      <c r="E89" s="30"/>
      <c r="U89" s="30"/>
    </row>
    <row r="90" spans="5:21" ht="12" x14ac:dyDescent="0.15">
      <c r="E90" s="30"/>
      <c r="U90" s="30"/>
    </row>
    <row r="91" spans="5:21" ht="12" x14ac:dyDescent="0.15">
      <c r="E91" s="30"/>
      <c r="U91" s="30"/>
    </row>
    <row r="92" spans="5:21" ht="12" x14ac:dyDescent="0.15">
      <c r="E92" s="30"/>
      <c r="U92" s="30"/>
    </row>
    <row r="93" spans="5:21" ht="12" x14ac:dyDescent="0.15">
      <c r="E93" s="30"/>
      <c r="U93" s="30"/>
    </row>
    <row r="94" spans="5:21" ht="12" x14ac:dyDescent="0.15">
      <c r="E94" s="30"/>
      <c r="U94" s="30"/>
    </row>
    <row r="95" spans="5:21" ht="12" x14ac:dyDescent="0.15">
      <c r="E95" s="30"/>
      <c r="U95" s="30"/>
    </row>
    <row r="96" spans="5:21" ht="12" x14ac:dyDescent="0.15">
      <c r="E96" s="30"/>
      <c r="U96" s="30"/>
    </row>
    <row r="97" spans="5:21" ht="12" x14ac:dyDescent="0.15">
      <c r="E97" s="30"/>
      <c r="U97" s="30"/>
    </row>
    <row r="98" spans="5:21" ht="12" x14ac:dyDescent="0.15">
      <c r="E98" s="30"/>
      <c r="U98" s="30"/>
    </row>
    <row r="99" spans="5:21" ht="12" x14ac:dyDescent="0.15">
      <c r="E99" s="30"/>
      <c r="U99" s="30"/>
    </row>
    <row r="100" spans="5:21" ht="12" x14ac:dyDescent="0.15">
      <c r="E100" s="30"/>
      <c r="U100" s="30"/>
    </row>
    <row r="101" spans="5:21" ht="12" x14ac:dyDescent="0.15">
      <c r="E101" s="30"/>
      <c r="U101" s="30"/>
    </row>
    <row r="102" spans="5:21" ht="12" x14ac:dyDescent="0.15">
      <c r="E102" s="30"/>
      <c r="U102" s="30"/>
    </row>
    <row r="103" spans="5:21" ht="12" x14ac:dyDescent="0.15">
      <c r="E103" s="30"/>
      <c r="U103" s="30"/>
    </row>
    <row r="104" spans="5:21" ht="12" x14ac:dyDescent="0.15">
      <c r="E104" s="30"/>
      <c r="U104" s="30"/>
    </row>
    <row r="105" spans="5:21" ht="12" x14ac:dyDescent="0.15">
      <c r="E105" s="30"/>
      <c r="U105" s="30"/>
    </row>
    <row r="106" spans="5:21" ht="12" x14ac:dyDescent="0.15">
      <c r="E106" s="30"/>
      <c r="U106" s="30"/>
    </row>
    <row r="107" spans="5:21" ht="12" x14ac:dyDescent="0.15">
      <c r="E107" s="30"/>
      <c r="U107" s="30"/>
    </row>
    <row r="108" spans="5:21" ht="12" x14ac:dyDescent="0.15">
      <c r="E108" s="30"/>
      <c r="U108" s="30"/>
    </row>
    <row r="109" spans="5:21" ht="12" x14ac:dyDescent="0.15">
      <c r="E109" s="30"/>
      <c r="U109" s="30"/>
    </row>
    <row r="110" spans="5:21" ht="12" x14ac:dyDescent="0.15">
      <c r="E110" s="30"/>
      <c r="U110" s="30"/>
    </row>
    <row r="111" spans="5:21" ht="12" x14ac:dyDescent="0.15">
      <c r="E111" s="30"/>
      <c r="U111" s="30"/>
    </row>
    <row r="112" spans="5:21" ht="12" x14ac:dyDescent="0.15">
      <c r="E112" s="30"/>
      <c r="U112" s="30"/>
    </row>
    <row r="113" spans="5:21" ht="12" x14ac:dyDescent="0.15">
      <c r="E113" s="30"/>
      <c r="U113" s="30"/>
    </row>
    <row r="114" spans="5:21" ht="12" x14ac:dyDescent="0.15">
      <c r="E114" s="30"/>
      <c r="U114" s="30"/>
    </row>
    <row r="115" spans="5:21" ht="12" x14ac:dyDescent="0.15">
      <c r="E115" s="30"/>
      <c r="U115" s="30"/>
    </row>
    <row r="116" spans="5:21" ht="12" x14ac:dyDescent="0.15">
      <c r="E116" s="30"/>
      <c r="U116" s="30"/>
    </row>
    <row r="117" spans="5:21" ht="12" x14ac:dyDescent="0.15">
      <c r="E117" s="30"/>
      <c r="U117" s="30"/>
    </row>
    <row r="118" spans="5:21" ht="12" x14ac:dyDescent="0.15">
      <c r="E118" s="30"/>
      <c r="U118" s="30"/>
    </row>
    <row r="119" spans="5:21" ht="12" x14ac:dyDescent="0.15">
      <c r="E119" s="30"/>
      <c r="U119" s="30"/>
    </row>
    <row r="120" spans="5:21" ht="12" x14ac:dyDescent="0.15">
      <c r="E120" s="30"/>
      <c r="U120" s="30"/>
    </row>
    <row r="121" spans="5:21" ht="12" x14ac:dyDescent="0.15">
      <c r="E121" s="30"/>
      <c r="U121" s="30"/>
    </row>
    <row r="122" spans="5:21" ht="12" x14ac:dyDescent="0.15">
      <c r="E122" s="30"/>
      <c r="U122" s="30"/>
    </row>
    <row r="123" spans="5:21" ht="12" x14ac:dyDescent="0.15">
      <c r="E123" s="30"/>
      <c r="U123" s="30"/>
    </row>
    <row r="124" spans="5:21" ht="12" x14ac:dyDescent="0.15">
      <c r="E124" s="30"/>
      <c r="U124" s="30"/>
    </row>
    <row r="125" spans="5:21" ht="12" x14ac:dyDescent="0.15">
      <c r="E125" s="30"/>
      <c r="U125" s="30"/>
    </row>
    <row r="126" spans="5:21" ht="12" x14ac:dyDescent="0.15">
      <c r="E126" s="30"/>
      <c r="U126" s="30"/>
    </row>
    <row r="127" spans="5:21" ht="12" x14ac:dyDescent="0.15">
      <c r="E127" s="30"/>
      <c r="U127" s="30"/>
    </row>
    <row r="128" spans="5:21" ht="12" x14ac:dyDescent="0.15">
      <c r="E128" s="30"/>
      <c r="U128" s="30"/>
    </row>
    <row r="129" spans="5:21" ht="12" x14ac:dyDescent="0.15">
      <c r="E129" s="30"/>
      <c r="U129" s="30"/>
    </row>
    <row r="130" spans="5:21" ht="12" x14ac:dyDescent="0.15">
      <c r="E130" s="30"/>
      <c r="U130" s="30"/>
    </row>
    <row r="131" spans="5:21" ht="12" x14ac:dyDescent="0.15">
      <c r="E131" s="30"/>
      <c r="U131" s="30"/>
    </row>
    <row r="132" spans="5:21" ht="12" x14ac:dyDescent="0.15">
      <c r="E132" s="30"/>
      <c r="U132" s="30"/>
    </row>
    <row r="133" spans="5:21" ht="12" x14ac:dyDescent="0.15">
      <c r="E133" s="30"/>
      <c r="U133" s="30"/>
    </row>
    <row r="134" spans="5:21" ht="12" x14ac:dyDescent="0.15">
      <c r="E134" s="30"/>
      <c r="U134" s="30"/>
    </row>
    <row r="135" spans="5:21" ht="12" x14ac:dyDescent="0.15">
      <c r="E135" s="30"/>
      <c r="U135" s="30"/>
    </row>
    <row r="136" spans="5:21" ht="12" x14ac:dyDescent="0.15">
      <c r="E136" s="30"/>
      <c r="U136" s="30"/>
    </row>
    <row r="137" spans="5:21" ht="12" x14ac:dyDescent="0.15">
      <c r="E137" s="30"/>
      <c r="U137" s="30"/>
    </row>
    <row r="138" spans="5:21" ht="12" x14ac:dyDescent="0.15">
      <c r="E138" s="30"/>
      <c r="U138" s="30"/>
    </row>
    <row r="139" spans="5:21" ht="12" x14ac:dyDescent="0.15">
      <c r="E139" s="30"/>
      <c r="U139" s="30"/>
    </row>
    <row r="140" spans="5:21" ht="12" x14ac:dyDescent="0.15">
      <c r="E140" s="30"/>
      <c r="U140" s="30"/>
    </row>
    <row r="141" spans="5:21" ht="12" x14ac:dyDescent="0.15">
      <c r="E141" s="30"/>
      <c r="U141" s="30"/>
    </row>
    <row r="142" spans="5:21" ht="12" x14ac:dyDescent="0.15">
      <c r="E142" s="30"/>
      <c r="U142" s="30"/>
    </row>
    <row r="143" spans="5:21" ht="12" x14ac:dyDescent="0.15">
      <c r="E143" s="30"/>
      <c r="U143" s="30"/>
    </row>
    <row r="144" spans="5:21" ht="12" x14ac:dyDescent="0.15">
      <c r="E144" s="30"/>
      <c r="U144" s="30"/>
    </row>
    <row r="145" spans="5:21" ht="12" x14ac:dyDescent="0.15">
      <c r="E145" s="30"/>
      <c r="U145" s="30"/>
    </row>
    <row r="146" spans="5:21" ht="12" x14ac:dyDescent="0.15">
      <c r="E146" s="30"/>
      <c r="U146" s="30"/>
    </row>
    <row r="147" spans="5:21" ht="12" x14ac:dyDescent="0.15">
      <c r="E147" s="30"/>
      <c r="U147" s="30"/>
    </row>
    <row r="148" spans="5:21" ht="12" x14ac:dyDescent="0.15">
      <c r="E148" s="30"/>
      <c r="U148" s="30"/>
    </row>
    <row r="149" spans="5:21" ht="12" x14ac:dyDescent="0.15">
      <c r="E149" s="30"/>
      <c r="U149" s="30"/>
    </row>
    <row r="150" spans="5:21" ht="12" x14ac:dyDescent="0.15">
      <c r="E150" s="30"/>
      <c r="U150" s="30"/>
    </row>
    <row r="151" spans="5:21" ht="12" x14ac:dyDescent="0.15">
      <c r="E151" s="30"/>
      <c r="U151" s="30"/>
    </row>
    <row r="152" spans="5:21" ht="12" x14ac:dyDescent="0.15">
      <c r="E152" s="30"/>
      <c r="U152" s="30"/>
    </row>
    <row r="153" spans="5:21" ht="12" x14ac:dyDescent="0.15">
      <c r="E153" s="30"/>
      <c r="U153" s="30"/>
    </row>
    <row r="154" spans="5:21" ht="12" x14ac:dyDescent="0.15">
      <c r="E154" s="30"/>
      <c r="U154" s="30"/>
    </row>
    <row r="155" spans="5:21" ht="12" x14ac:dyDescent="0.15">
      <c r="E155" s="30"/>
      <c r="U155" s="30"/>
    </row>
    <row r="156" spans="5:21" ht="12" x14ac:dyDescent="0.15">
      <c r="E156" s="30"/>
      <c r="U156" s="30"/>
    </row>
    <row r="157" spans="5:21" ht="12" x14ac:dyDescent="0.15">
      <c r="E157" s="30"/>
      <c r="U157" s="30"/>
    </row>
    <row r="158" spans="5:21" ht="12" x14ac:dyDescent="0.15">
      <c r="E158" s="30"/>
      <c r="U158" s="30"/>
    </row>
    <row r="159" spans="5:21" ht="12" x14ac:dyDescent="0.15">
      <c r="E159" s="30"/>
      <c r="U159" s="30"/>
    </row>
    <row r="160" spans="5:21" ht="12" x14ac:dyDescent="0.15">
      <c r="E160" s="30"/>
      <c r="U160" s="30"/>
    </row>
    <row r="161" spans="5:21" ht="12" x14ac:dyDescent="0.15">
      <c r="E161" s="30"/>
      <c r="U161" s="30"/>
    </row>
    <row r="162" spans="5:21" ht="12" x14ac:dyDescent="0.15">
      <c r="E162" s="30"/>
      <c r="U162" s="30"/>
    </row>
    <row r="163" spans="5:21" ht="12" x14ac:dyDescent="0.15">
      <c r="E163" s="30"/>
      <c r="U163" s="30"/>
    </row>
    <row r="164" spans="5:21" ht="12" x14ac:dyDescent="0.15">
      <c r="E164" s="30"/>
      <c r="U164" s="30"/>
    </row>
    <row r="165" spans="5:21" ht="12" x14ac:dyDescent="0.15">
      <c r="E165" s="30"/>
      <c r="U165" s="30"/>
    </row>
    <row r="166" spans="5:21" ht="12" x14ac:dyDescent="0.15">
      <c r="E166" s="30"/>
      <c r="U166" s="30"/>
    </row>
    <row r="167" spans="5:21" ht="12" x14ac:dyDescent="0.15">
      <c r="E167" s="30"/>
      <c r="U167" s="30"/>
    </row>
    <row r="168" spans="5:21" ht="12" x14ac:dyDescent="0.15">
      <c r="E168" s="30"/>
      <c r="U168" s="30"/>
    </row>
    <row r="169" spans="5:21" ht="12" x14ac:dyDescent="0.15">
      <c r="E169" s="30"/>
      <c r="U169" s="30"/>
    </row>
    <row r="170" spans="5:21" ht="12" x14ac:dyDescent="0.15">
      <c r="E170" s="30"/>
      <c r="U170" s="30"/>
    </row>
    <row r="171" spans="5:21" ht="12" x14ac:dyDescent="0.15">
      <c r="E171" s="30"/>
      <c r="U171" s="30"/>
    </row>
    <row r="172" spans="5:21" ht="12" x14ac:dyDescent="0.15">
      <c r="E172" s="30"/>
      <c r="U172" s="30"/>
    </row>
    <row r="173" spans="5:21" ht="12" x14ac:dyDescent="0.15">
      <c r="E173" s="30"/>
      <c r="U173" s="30"/>
    </row>
    <row r="174" spans="5:21" ht="12" x14ac:dyDescent="0.15">
      <c r="E174" s="30"/>
      <c r="U174" s="30"/>
    </row>
    <row r="175" spans="5:21" ht="12" x14ac:dyDescent="0.15">
      <c r="E175" s="30"/>
      <c r="U175" s="30"/>
    </row>
    <row r="176" spans="5:21" ht="12" x14ac:dyDescent="0.15">
      <c r="E176" s="30"/>
      <c r="U176" s="30"/>
    </row>
    <row r="177" spans="5:21" ht="12" x14ac:dyDescent="0.15">
      <c r="E177" s="30"/>
      <c r="U177" s="30"/>
    </row>
    <row r="178" spans="5:21" ht="12" x14ac:dyDescent="0.15">
      <c r="E178" s="30"/>
      <c r="U178" s="30"/>
    </row>
    <row r="179" spans="5:21" ht="12" x14ac:dyDescent="0.15">
      <c r="E179" s="30"/>
      <c r="U179" s="30"/>
    </row>
    <row r="180" spans="5:21" ht="12" x14ac:dyDescent="0.15">
      <c r="E180" s="30"/>
      <c r="U180" s="30"/>
    </row>
    <row r="181" spans="5:21" ht="12" x14ac:dyDescent="0.15">
      <c r="E181" s="30"/>
      <c r="U181" s="30"/>
    </row>
    <row r="182" spans="5:21" ht="12" x14ac:dyDescent="0.15">
      <c r="E182" s="30"/>
      <c r="U182" s="30"/>
    </row>
    <row r="183" spans="5:21" ht="12" x14ac:dyDescent="0.15">
      <c r="E183" s="30"/>
      <c r="U183" s="30"/>
    </row>
    <row r="184" spans="5:21" ht="12" x14ac:dyDescent="0.15">
      <c r="E184" s="30"/>
      <c r="U184" s="30"/>
    </row>
    <row r="185" spans="5:21" ht="12" x14ac:dyDescent="0.15">
      <c r="E185" s="30"/>
      <c r="U185" s="30"/>
    </row>
    <row r="186" spans="5:21" ht="12" x14ac:dyDescent="0.15">
      <c r="E186" s="30"/>
      <c r="U186" s="30"/>
    </row>
    <row r="187" spans="5:21" ht="12" x14ac:dyDescent="0.15">
      <c r="E187" s="30"/>
      <c r="U187" s="30"/>
    </row>
    <row r="188" spans="5:21" ht="12" x14ac:dyDescent="0.15">
      <c r="E188" s="30"/>
      <c r="U188" s="30"/>
    </row>
    <row r="189" spans="5:21" ht="12" x14ac:dyDescent="0.15">
      <c r="E189" s="30"/>
      <c r="U189" s="30"/>
    </row>
    <row r="190" spans="5:21" ht="12" x14ac:dyDescent="0.15">
      <c r="E190" s="30"/>
      <c r="U190" s="30"/>
    </row>
    <row r="191" spans="5:21" ht="12" x14ac:dyDescent="0.15">
      <c r="E191" s="30"/>
      <c r="U191" s="30"/>
    </row>
    <row r="192" spans="5:21" ht="12" x14ac:dyDescent="0.15">
      <c r="E192" s="30"/>
      <c r="U192" s="30"/>
    </row>
    <row r="193" spans="5:21" ht="12" x14ac:dyDescent="0.15">
      <c r="E193" s="30"/>
      <c r="U193" s="30"/>
    </row>
    <row r="194" spans="5:21" ht="12" x14ac:dyDescent="0.15">
      <c r="E194" s="30"/>
      <c r="U194" s="30"/>
    </row>
    <row r="195" spans="5:21" ht="12" x14ac:dyDescent="0.15">
      <c r="E195" s="30"/>
      <c r="U195" s="30"/>
    </row>
    <row r="196" spans="5:21" ht="12" x14ac:dyDescent="0.15">
      <c r="E196" s="30"/>
      <c r="U196" s="30"/>
    </row>
    <row r="197" spans="5:21" ht="12" x14ac:dyDescent="0.15">
      <c r="E197" s="30"/>
      <c r="U197" s="30"/>
    </row>
    <row r="198" spans="5:21" ht="12" x14ac:dyDescent="0.15">
      <c r="E198" s="30"/>
      <c r="U198" s="30"/>
    </row>
    <row r="199" spans="5:21" ht="12" x14ac:dyDescent="0.15">
      <c r="E199" s="30"/>
      <c r="U199" s="30"/>
    </row>
    <row r="200" spans="5:21" ht="12" x14ac:dyDescent="0.15">
      <c r="E200" s="30"/>
      <c r="U200" s="30"/>
    </row>
    <row r="201" spans="5:21" ht="12" x14ac:dyDescent="0.15">
      <c r="E201" s="30"/>
      <c r="U201" s="30"/>
    </row>
    <row r="202" spans="5:21" ht="12" x14ac:dyDescent="0.15">
      <c r="E202" s="30"/>
      <c r="U202" s="30"/>
    </row>
    <row r="203" spans="5:21" ht="12" x14ac:dyDescent="0.15">
      <c r="E203" s="30"/>
      <c r="U203" s="30"/>
    </row>
    <row r="204" spans="5:21" ht="12" x14ac:dyDescent="0.15">
      <c r="E204" s="30"/>
      <c r="U204" s="30"/>
    </row>
    <row r="205" spans="5:21" ht="12" x14ac:dyDescent="0.15">
      <c r="E205" s="30"/>
      <c r="U205" s="30"/>
    </row>
    <row r="206" spans="5:21" ht="12" x14ac:dyDescent="0.15">
      <c r="E206" s="30"/>
      <c r="U206" s="30"/>
    </row>
    <row r="207" spans="5:21" ht="12" x14ac:dyDescent="0.15">
      <c r="E207" s="30"/>
      <c r="U207" s="30"/>
    </row>
    <row r="208" spans="5:21" ht="12" x14ac:dyDescent="0.15">
      <c r="E208" s="30"/>
      <c r="U208" s="30"/>
    </row>
    <row r="209" spans="5:21" ht="12" x14ac:dyDescent="0.15">
      <c r="E209" s="30"/>
      <c r="U209" s="30"/>
    </row>
    <row r="210" spans="5:21" ht="12" x14ac:dyDescent="0.15">
      <c r="E210" s="30"/>
      <c r="U210" s="30"/>
    </row>
    <row r="211" spans="5:21" ht="12" x14ac:dyDescent="0.15">
      <c r="E211" s="30"/>
      <c r="U211" s="30"/>
    </row>
    <row r="212" spans="5:21" ht="12" x14ac:dyDescent="0.15">
      <c r="E212" s="30"/>
      <c r="U212" s="30"/>
    </row>
    <row r="213" spans="5:21" ht="12" x14ac:dyDescent="0.15">
      <c r="E213" s="30"/>
      <c r="U213" s="30"/>
    </row>
    <row r="214" spans="5:21" ht="12" x14ac:dyDescent="0.15">
      <c r="E214" s="30"/>
      <c r="U214" s="30"/>
    </row>
    <row r="215" spans="5:21" ht="12" x14ac:dyDescent="0.15">
      <c r="E215" s="30"/>
      <c r="U215" s="30"/>
    </row>
    <row r="216" spans="5:21" ht="12" x14ac:dyDescent="0.15">
      <c r="E216" s="30"/>
      <c r="U216" s="30"/>
    </row>
    <row r="217" spans="5:21" ht="12" x14ac:dyDescent="0.15">
      <c r="E217" s="30"/>
      <c r="U217" s="30"/>
    </row>
    <row r="218" spans="5:21" ht="12" x14ac:dyDescent="0.15">
      <c r="E218" s="30"/>
      <c r="U218" s="30"/>
    </row>
    <row r="219" spans="5:21" ht="12" x14ac:dyDescent="0.15">
      <c r="E219" s="30"/>
      <c r="U219" s="30"/>
    </row>
    <row r="220" spans="5:21" ht="12" x14ac:dyDescent="0.15">
      <c r="E220" s="30"/>
      <c r="U220" s="30"/>
    </row>
    <row r="221" spans="5:21" ht="12" x14ac:dyDescent="0.15">
      <c r="E221" s="30"/>
      <c r="U221" s="30"/>
    </row>
    <row r="222" spans="5:21" ht="12" x14ac:dyDescent="0.15">
      <c r="E222" s="30"/>
      <c r="U222" s="30"/>
    </row>
    <row r="223" spans="5:21" ht="12" x14ac:dyDescent="0.15">
      <c r="E223" s="30"/>
      <c r="U223" s="30"/>
    </row>
    <row r="224" spans="5:21" ht="12" x14ac:dyDescent="0.15">
      <c r="E224" s="30"/>
      <c r="U224" s="30"/>
    </row>
    <row r="225" spans="5:21" ht="12" x14ac:dyDescent="0.15">
      <c r="E225" s="30"/>
      <c r="U225" s="30"/>
    </row>
    <row r="226" spans="5:21" ht="12" x14ac:dyDescent="0.15">
      <c r="E226" s="30"/>
      <c r="U226" s="30"/>
    </row>
    <row r="227" spans="5:21" ht="12" x14ac:dyDescent="0.15">
      <c r="E227" s="30"/>
      <c r="U227" s="30"/>
    </row>
    <row r="228" spans="5:21" ht="12" x14ac:dyDescent="0.15">
      <c r="E228" s="30"/>
      <c r="U228" s="30"/>
    </row>
    <row r="229" spans="5:21" ht="12" x14ac:dyDescent="0.15">
      <c r="E229" s="30"/>
      <c r="U229" s="30"/>
    </row>
    <row r="230" spans="5:21" ht="12" x14ac:dyDescent="0.15">
      <c r="E230" s="30"/>
      <c r="U230" s="30"/>
    </row>
    <row r="231" spans="5:21" ht="12" x14ac:dyDescent="0.15">
      <c r="E231" s="30"/>
      <c r="U231" s="30"/>
    </row>
    <row r="232" spans="5:21" ht="12" x14ac:dyDescent="0.15">
      <c r="E232" s="30"/>
      <c r="U232" s="30"/>
    </row>
    <row r="233" spans="5:21" ht="12" x14ac:dyDescent="0.15">
      <c r="E233" s="30"/>
      <c r="U233" s="30"/>
    </row>
    <row r="234" spans="5:21" ht="12" x14ac:dyDescent="0.15">
      <c r="E234" s="30"/>
      <c r="U234" s="30"/>
    </row>
    <row r="235" spans="5:21" ht="12" x14ac:dyDescent="0.15">
      <c r="E235" s="30"/>
      <c r="U235" s="30"/>
    </row>
    <row r="236" spans="5:21" ht="12" x14ac:dyDescent="0.15">
      <c r="E236" s="30"/>
      <c r="U236" s="30"/>
    </row>
    <row r="237" spans="5:21" ht="12" x14ac:dyDescent="0.15">
      <c r="E237" s="30"/>
      <c r="U237" s="30"/>
    </row>
    <row r="238" spans="5:21" ht="12" x14ac:dyDescent="0.15">
      <c r="E238" s="30"/>
      <c r="U238" s="30"/>
    </row>
    <row r="239" spans="5:21" ht="12" x14ac:dyDescent="0.15">
      <c r="E239" s="30"/>
      <c r="U239" s="30"/>
    </row>
    <row r="240" spans="5:21" ht="12" x14ac:dyDescent="0.15">
      <c r="E240" s="30"/>
      <c r="U240" s="30"/>
    </row>
    <row r="241" spans="5:21" ht="12" x14ac:dyDescent="0.15">
      <c r="E241" s="30"/>
      <c r="U241" s="30"/>
    </row>
    <row r="242" spans="5:21" ht="12" x14ac:dyDescent="0.15">
      <c r="E242" s="30"/>
      <c r="U242" s="30"/>
    </row>
    <row r="243" spans="5:21" ht="12" x14ac:dyDescent="0.15">
      <c r="E243" s="30"/>
      <c r="U243" s="30"/>
    </row>
    <row r="244" spans="5:21" ht="12" x14ac:dyDescent="0.15">
      <c r="E244" s="30"/>
      <c r="U244" s="30"/>
    </row>
    <row r="245" spans="5:21" ht="12" x14ac:dyDescent="0.15">
      <c r="E245" s="30"/>
      <c r="U245" s="30"/>
    </row>
    <row r="246" spans="5:21" ht="12" x14ac:dyDescent="0.15">
      <c r="E246" s="30"/>
      <c r="U246" s="30"/>
    </row>
    <row r="247" spans="5:21" ht="12" x14ac:dyDescent="0.15">
      <c r="E247" s="30"/>
      <c r="U247" s="30"/>
    </row>
    <row r="248" spans="5:21" ht="12" x14ac:dyDescent="0.15">
      <c r="E248" s="30"/>
      <c r="U248" s="30"/>
    </row>
    <row r="249" spans="5:21" ht="12" x14ac:dyDescent="0.15">
      <c r="E249" s="30"/>
      <c r="U249" s="30"/>
    </row>
    <row r="250" spans="5:21" ht="12" x14ac:dyDescent="0.15">
      <c r="E250" s="30"/>
      <c r="U250" s="30"/>
    </row>
    <row r="251" spans="5:21" ht="12" x14ac:dyDescent="0.15">
      <c r="E251" s="30"/>
      <c r="U251" s="30"/>
    </row>
    <row r="252" spans="5:21" ht="12" x14ac:dyDescent="0.15">
      <c r="E252" s="30"/>
      <c r="U252" s="30"/>
    </row>
    <row r="253" spans="5:21" ht="12" x14ac:dyDescent="0.15">
      <c r="E253" s="30"/>
      <c r="U253" s="30"/>
    </row>
    <row r="254" spans="5:21" ht="12" x14ac:dyDescent="0.15">
      <c r="E254" s="30"/>
      <c r="U254" s="30"/>
    </row>
    <row r="255" spans="5:21" ht="12" x14ac:dyDescent="0.15">
      <c r="E255" s="30"/>
      <c r="U255" s="30"/>
    </row>
    <row r="256" spans="5:21" ht="12" x14ac:dyDescent="0.15">
      <c r="E256" s="30"/>
      <c r="U256" s="30"/>
    </row>
    <row r="257" spans="5:21" ht="12" x14ac:dyDescent="0.15">
      <c r="E257" s="30"/>
      <c r="U257" s="30"/>
    </row>
    <row r="258" spans="5:21" ht="12" x14ac:dyDescent="0.15">
      <c r="E258" s="30"/>
      <c r="U258" s="30"/>
    </row>
    <row r="259" spans="5:21" ht="12" x14ac:dyDescent="0.15">
      <c r="E259" s="30"/>
      <c r="U259" s="30"/>
    </row>
    <row r="260" spans="5:21" ht="12" x14ac:dyDescent="0.15">
      <c r="E260" s="30"/>
      <c r="U260" s="30"/>
    </row>
    <row r="261" spans="5:21" ht="12" x14ac:dyDescent="0.15">
      <c r="E261" s="30"/>
      <c r="U261" s="30"/>
    </row>
    <row r="262" spans="5:21" ht="12" x14ac:dyDescent="0.15">
      <c r="E262" s="30"/>
      <c r="U262" s="30"/>
    </row>
    <row r="263" spans="5:21" ht="12" x14ac:dyDescent="0.15">
      <c r="E263" s="30"/>
      <c r="U263" s="30"/>
    </row>
    <row r="264" spans="5:21" ht="12" x14ac:dyDescent="0.15">
      <c r="E264" s="30"/>
      <c r="U264" s="30"/>
    </row>
    <row r="265" spans="5:21" ht="12" x14ac:dyDescent="0.15">
      <c r="E265" s="30"/>
      <c r="U265" s="30"/>
    </row>
    <row r="266" spans="5:21" ht="12" x14ac:dyDescent="0.15">
      <c r="E266" s="30"/>
      <c r="U266" s="30"/>
    </row>
    <row r="267" spans="5:21" ht="12" x14ac:dyDescent="0.15">
      <c r="E267" s="30"/>
      <c r="U267" s="30"/>
    </row>
    <row r="268" spans="5:21" ht="12" x14ac:dyDescent="0.15">
      <c r="E268" s="30"/>
      <c r="U268" s="30"/>
    </row>
    <row r="269" spans="5:21" ht="12" x14ac:dyDescent="0.15">
      <c r="E269" s="30"/>
      <c r="U269" s="30"/>
    </row>
    <row r="270" spans="5:21" ht="12" x14ac:dyDescent="0.15">
      <c r="E270" s="30"/>
      <c r="U270" s="30"/>
    </row>
    <row r="271" spans="5:21" ht="12" x14ac:dyDescent="0.15">
      <c r="E271" s="30"/>
      <c r="U271" s="30"/>
    </row>
    <row r="272" spans="5:21" ht="12" x14ac:dyDescent="0.15">
      <c r="E272" s="30"/>
      <c r="U272" s="30"/>
    </row>
    <row r="273" spans="5:21" ht="12" x14ac:dyDescent="0.15">
      <c r="E273" s="30"/>
      <c r="U273" s="30"/>
    </row>
    <row r="274" spans="5:21" ht="12" x14ac:dyDescent="0.15">
      <c r="E274" s="30"/>
      <c r="U274" s="30"/>
    </row>
    <row r="275" spans="5:21" ht="12" x14ac:dyDescent="0.15">
      <c r="E275" s="30"/>
      <c r="U275" s="30"/>
    </row>
    <row r="276" spans="5:21" ht="12" x14ac:dyDescent="0.15">
      <c r="E276" s="30"/>
      <c r="U276" s="30"/>
    </row>
    <row r="277" spans="5:21" ht="12" x14ac:dyDescent="0.15">
      <c r="E277" s="30"/>
      <c r="U277" s="30"/>
    </row>
    <row r="278" spans="5:21" ht="12" x14ac:dyDescent="0.15">
      <c r="E278" s="30"/>
      <c r="U278" s="30"/>
    </row>
    <row r="279" spans="5:21" ht="12" x14ac:dyDescent="0.15">
      <c r="E279" s="30"/>
      <c r="U279" s="30"/>
    </row>
    <row r="280" spans="5:21" ht="12" x14ac:dyDescent="0.15">
      <c r="E280" s="30"/>
      <c r="U280" s="30"/>
    </row>
    <row r="281" spans="5:21" ht="12" x14ac:dyDescent="0.15">
      <c r="E281" s="30"/>
      <c r="U281" s="30"/>
    </row>
    <row r="282" spans="5:21" ht="12" x14ac:dyDescent="0.15">
      <c r="E282" s="30"/>
      <c r="U282" s="30"/>
    </row>
    <row r="283" spans="5:21" ht="12" x14ac:dyDescent="0.15">
      <c r="E283" s="30"/>
      <c r="U283" s="30"/>
    </row>
    <row r="284" spans="5:21" ht="12" x14ac:dyDescent="0.15">
      <c r="E284" s="30"/>
      <c r="U284" s="30"/>
    </row>
    <row r="285" spans="5:21" ht="12" x14ac:dyDescent="0.15">
      <c r="E285" s="30"/>
      <c r="U285" s="30"/>
    </row>
    <row r="286" spans="5:21" ht="12" x14ac:dyDescent="0.15">
      <c r="E286" s="30"/>
      <c r="U286" s="30"/>
    </row>
    <row r="287" spans="5:21" ht="12" x14ac:dyDescent="0.15">
      <c r="E287" s="30"/>
      <c r="U287" s="30"/>
    </row>
    <row r="288" spans="5:21" ht="12" x14ac:dyDescent="0.15">
      <c r="E288" s="30"/>
      <c r="U288" s="30"/>
    </row>
    <row r="289" spans="5:21" ht="12" x14ac:dyDescent="0.15">
      <c r="E289" s="30"/>
      <c r="U289" s="30"/>
    </row>
    <row r="290" spans="5:21" ht="12" x14ac:dyDescent="0.15">
      <c r="E290" s="30"/>
      <c r="U290" s="30"/>
    </row>
    <row r="291" spans="5:21" ht="12" x14ac:dyDescent="0.15">
      <c r="E291" s="30"/>
      <c r="U291" s="30"/>
    </row>
    <row r="292" spans="5:21" ht="12" x14ac:dyDescent="0.15">
      <c r="E292" s="30"/>
      <c r="U292" s="30"/>
    </row>
    <row r="293" spans="5:21" ht="12" x14ac:dyDescent="0.15">
      <c r="E293" s="30"/>
      <c r="U293" s="30"/>
    </row>
    <row r="294" spans="5:21" ht="12" x14ac:dyDescent="0.15">
      <c r="E294" s="30"/>
      <c r="U294" s="30"/>
    </row>
    <row r="295" spans="5:21" ht="12" x14ac:dyDescent="0.15">
      <c r="E295" s="30"/>
      <c r="U295" s="30"/>
    </row>
    <row r="296" spans="5:21" ht="12" x14ac:dyDescent="0.15">
      <c r="E296" s="30"/>
      <c r="U296" s="30"/>
    </row>
    <row r="297" spans="5:21" ht="12" x14ac:dyDescent="0.15">
      <c r="E297" s="30"/>
      <c r="U297" s="30"/>
    </row>
    <row r="298" spans="5:21" ht="12" x14ac:dyDescent="0.15">
      <c r="E298" s="30"/>
      <c r="U298" s="30"/>
    </row>
    <row r="299" spans="5:21" ht="12" x14ac:dyDescent="0.15">
      <c r="E299" s="30"/>
      <c r="U299" s="30"/>
    </row>
    <row r="300" spans="5:21" ht="12" x14ac:dyDescent="0.15">
      <c r="E300" s="30"/>
      <c r="U300" s="30"/>
    </row>
    <row r="301" spans="5:21" ht="12" x14ac:dyDescent="0.15">
      <c r="E301" s="30"/>
      <c r="U301" s="30"/>
    </row>
    <row r="302" spans="5:21" ht="12" x14ac:dyDescent="0.15">
      <c r="E302" s="30"/>
      <c r="U302" s="30"/>
    </row>
    <row r="303" spans="5:21" ht="12" x14ac:dyDescent="0.15">
      <c r="E303" s="30"/>
      <c r="U303" s="30"/>
    </row>
    <row r="304" spans="5:21" ht="12" x14ac:dyDescent="0.15">
      <c r="E304" s="30"/>
      <c r="U304" s="30"/>
    </row>
    <row r="305" spans="5:21" ht="12" x14ac:dyDescent="0.15">
      <c r="E305" s="30"/>
      <c r="U305" s="30"/>
    </row>
    <row r="306" spans="5:21" ht="12" x14ac:dyDescent="0.15">
      <c r="E306" s="30"/>
      <c r="U306" s="30"/>
    </row>
    <row r="307" spans="5:21" ht="12" x14ac:dyDescent="0.15">
      <c r="E307" s="30"/>
      <c r="U307" s="30"/>
    </row>
    <row r="308" spans="5:21" ht="12" x14ac:dyDescent="0.15">
      <c r="E308" s="30"/>
      <c r="U308" s="30"/>
    </row>
    <row r="309" spans="5:21" ht="12" x14ac:dyDescent="0.15">
      <c r="E309" s="30"/>
      <c r="U309" s="30"/>
    </row>
    <row r="310" spans="5:21" ht="12" x14ac:dyDescent="0.15">
      <c r="E310" s="30"/>
      <c r="U310" s="30"/>
    </row>
    <row r="311" spans="5:21" ht="12" x14ac:dyDescent="0.15">
      <c r="E311" s="30"/>
      <c r="U311" s="30"/>
    </row>
    <row r="312" spans="5:21" ht="12" x14ac:dyDescent="0.15">
      <c r="E312" s="30"/>
      <c r="U312" s="30"/>
    </row>
    <row r="313" spans="5:21" ht="12" x14ac:dyDescent="0.15">
      <c r="E313" s="30"/>
      <c r="U313" s="30"/>
    </row>
    <row r="314" spans="5:21" ht="12" x14ac:dyDescent="0.15">
      <c r="E314" s="30"/>
      <c r="U314" s="30"/>
    </row>
    <row r="315" spans="5:21" ht="12" x14ac:dyDescent="0.15">
      <c r="E315" s="30"/>
      <c r="U315" s="30"/>
    </row>
    <row r="316" spans="5:21" ht="12" x14ac:dyDescent="0.15">
      <c r="E316" s="30"/>
      <c r="U316" s="30"/>
    </row>
    <row r="317" spans="5:21" ht="12" x14ac:dyDescent="0.15">
      <c r="E317" s="30"/>
      <c r="U317" s="30"/>
    </row>
    <row r="318" spans="5:21" ht="12" x14ac:dyDescent="0.15">
      <c r="E318" s="30"/>
      <c r="U318" s="30"/>
    </row>
    <row r="319" spans="5:21" ht="12" x14ac:dyDescent="0.15">
      <c r="E319" s="30"/>
      <c r="U319" s="30"/>
    </row>
    <row r="320" spans="5:21" ht="12" x14ac:dyDescent="0.15">
      <c r="E320" s="30"/>
      <c r="U320" s="30"/>
    </row>
    <row r="321" spans="5:21" ht="12" x14ac:dyDescent="0.15">
      <c r="E321" s="30"/>
      <c r="U321" s="30"/>
    </row>
    <row r="322" spans="5:21" ht="12" x14ac:dyDescent="0.15">
      <c r="E322" s="30"/>
      <c r="U322" s="30"/>
    </row>
    <row r="323" spans="5:21" ht="12" x14ac:dyDescent="0.15">
      <c r="E323" s="30"/>
      <c r="U323" s="30"/>
    </row>
    <row r="324" spans="5:21" ht="12" x14ac:dyDescent="0.15">
      <c r="E324" s="30"/>
      <c r="U324" s="30"/>
    </row>
    <row r="325" spans="5:21" ht="12" x14ac:dyDescent="0.15">
      <c r="E325" s="30"/>
      <c r="U325" s="30"/>
    </row>
    <row r="326" spans="5:21" ht="12" x14ac:dyDescent="0.15">
      <c r="E326" s="30"/>
      <c r="U326" s="30"/>
    </row>
  </sheetData>
  <mergeCells count="52">
    <mergeCell ref="B4:D6"/>
    <mergeCell ref="B28:D30"/>
    <mergeCell ref="C8:D8"/>
    <mergeCell ref="C9:D9"/>
    <mergeCell ref="C12:D12"/>
    <mergeCell ref="C13:D13"/>
    <mergeCell ref="C14:D14"/>
    <mergeCell ref="O28:P28"/>
    <mergeCell ref="C15:D15"/>
    <mergeCell ref="C20:D20"/>
    <mergeCell ref="B23:D23"/>
    <mergeCell ref="F28:F29"/>
    <mergeCell ref="G28:H28"/>
    <mergeCell ref="I28:J28"/>
    <mergeCell ref="M28:N28"/>
    <mergeCell ref="C44:D44"/>
    <mergeCell ref="B47:D47"/>
    <mergeCell ref="B8:B10"/>
    <mergeCell ref="B12:B16"/>
    <mergeCell ref="B18:B21"/>
    <mergeCell ref="C18:C19"/>
    <mergeCell ref="B42:B45"/>
    <mergeCell ref="C42:C43"/>
    <mergeCell ref="E4:E6"/>
    <mergeCell ref="F4:F5"/>
    <mergeCell ref="Q4:R5"/>
    <mergeCell ref="S4:T5"/>
    <mergeCell ref="U4:U6"/>
    <mergeCell ref="G4:H4"/>
    <mergeCell ref="I4:J4"/>
    <mergeCell ref="M4:N4"/>
    <mergeCell ref="O4:P4"/>
    <mergeCell ref="G5:H5"/>
    <mergeCell ref="I5:J5"/>
    <mergeCell ref="M5:N5"/>
    <mergeCell ref="O5:P5"/>
    <mergeCell ref="Q28:R29"/>
    <mergeCell ref="S28:T29"/>
    <mergeCell ref="U28:U30"/>
    <mergeCell ref="B32:B34"/>
    <mergeCell ref="B36:B40"/>
    <mergeCell ref="C33:D33"/>
    <mergeCell ref="C36:D36"/>
    <mergeCell ref="C37:D37"/>
    <mergeCell ref="C38:D38"/>
    <mergeCell ref="C39:D39"/>
    <mergeCell ref="G29:H29"/>
    <mergeCell ref="I29:J29"/>
    <mergeCell ref="M29:N29"/>
    <mergeCell ref="O29:P29"/>
    <mergeCell ref="C32:D32"/>
    <mergeCell ref="E28:E30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scale="90" orientation="portrait" r:id="rId1"/>
  <headerFooter scaleWithDoc="0" alignWithMargins="0">
    <oddHeader>&amp;C&amp;"ＭＳ 明朝,標準"&amp;8令和2年度 秋田県税務統計書</oddHeader>
    <oddFooter>&amp;C&amp;"ＭＳ 明朝,標準"&amp;9- &amp;P+43 -</oddFooter>
  </headerFooter>
  <colBreaks count="1" manualBreakCount="1">
    <brk id="12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課税台数等（ア）新車（イ）中古車</vt:lpstr>
      <vt:lpstr>課税台数等 (ウ)計</vt:lpstr>
      <vt:lpstr>取得価額段階別</vt:lpstr>
      <vt:lpstr>取得価額段階別!Print_Area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2021-11-26T04:51:32Z</cp:lastPrinted>
  <dcterms:created xsi:type="dcterms:W3CDTF">1997-09-01T04:45:02Z</dcterms:created>
  <dcterms:modified xsi:type="dcterms:W3CDTF">2023-02-06T06:11:37Z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2019-10-13T05:40:35Z</vt:filetime>
  </property>
</Properties>
</file>