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修正用）R2税務統計書\"/>
    </mc:Choice>
  </mc:AlternateContent>
  <xr:revisionPtr revIDLastSave="0" documentId="13_ncr:1_{64B07EC6-73D6-452C-AF30-FA065CD3414E}" xr6:coauthVersionLast="47" xr6:coauthVersionMax="47" xr10:uidLastSave="{00000000-0000-0000-0000-000000000000}"/>
  <bookViews>
    <workbookView xWindow="-120" yWindow="-120" windowWidth="29040" windowHeight="15840" tabRatio="851" xr2:uid="{00000000-000D-0000-FFFF-FFFF00000000}"/>
  </bookViews>
  <sheets>
    <sheet name="事業税額等" sheetId="20" r:id="rId1"/>
    <sheet name="資本金又は出資金別法人数" sheetId="21" r:id="rId2"/>
    <sheet name="業種別所得金額等" sheetId="5" r:id="rId3"/>
    <sheet name="収入金額課税法人・非課税事業" sheetId="15" r:id="rId4"/>
  </sheets>
  <definedNames>
    <definedName name="_xlnm.Print_Area" localSheetId="2">業種別所得金額等!$A$1:$T$56</definedName>
    <definedName name="_xlnm.Print_Area" localSheetId="1">資本金又は出資金別法人数!$A$1:$AE$42</definedName>
    <definedName name="_xlnm.Print_Area" localSheetId="0">事業税額等!$A$1:$T$34</definedName>
    <definedName name="_xlnm.Print_Area" localSheetId="3">収入金額課税法人・非課税事業!$A$1:$I$23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6" i="21" l="1"/>
  <c r="V26" i="21"/>
  <c r="P26" i="21"/>
  <c r="AE20" i="21"/>
  <c r="Z7" i="21"/>
  <c r="W7" i="21"/>
  <c r="T7" i="21"/>
  <c r="F7" i="21"/>
  <c r="Q15" i="21"/>
  <c r="S7" i="20"/>
  <c r="G20" i="15" l="1"/>
  <c r="F20" i="15"/>
  <c r="H20" i="15"/>
  <c r="I20" i="15"/>
  <c r="H19" i="20"/>
  <c r="H16" i="20"/>
  <c r="H15" i="20"/>
  <c r="BF19" i="21" l="1"/>
  <c r="BG19" i="21"/>
  <c r="BH19" i="21"/>
  <c r="BI19" i="21"/>
  <c r="BJ19" i="21"/>
  <c r="BK19" i="21"/>
  <c r="I37" i="21" l="1"/>
  <c r="I36" i="21"/>
  <c r="I34" i="21"/>
  <c r="I29" i="21"/>
  <c r="I26" i="21"/>
  <c r="I35" i="21"/>
  <c r="I31" i="21"/>
  <c r="I30" i="21"/>
  <c r="I27" i="21"/>
  <c r="I28" i="21" l="1"/>
  <c r="I33" i="21"/>
  <c r="I32" i="21"/>
  <c r="Z18" i="21"/>
  <c r="Z17" i="21"/>
  <c r="Z16" i="21"/>
  <c r="Z15" i="21"/>
  <c r="Z14" i="21"/>
  <c r="Z13" i="21"/>
  <c r="Z12" i="21"/>
  <c r="Z11" i="21"/>
  <c r="Z10" i="21"/>
  <c r="Z9" i="21"/>
  <c r="Z8" i="21"/>
  <c r="X13" i="21" l="1"/>
  <c r="X18" i="21"/>
  <c r="X17" i="21"/>
  <c r="X16" i="21"/>
  <c r="X15" i="21"/>
  <c r="X14" i="21"/>
  <c r="X12" i="21"/>
  <c r="X11" i="21"/>
  <c r="X10" i="21"/>
  <c r="X9" i="21"/>
  <c r="X8" i="21"/>
  <c r="X7" i="21"/>
  <c r="W18" i="21"/>
  <c r="W17" i="21"/>
  <c r="W16" i="21"/>
  <c r="W15" i="21"/>
  <c r="W14" i="21"/>
  <c r="W13" i="21"/>
  <c r="W12" i="21"/>
  <c r="W11" i="21"/>
  <c r="W10" i="21"/>
  <c r="W9" i="21"/>
  <c r="W8" i="21"/>
  <c r="F37" i="21" l="1"/>
  <c r="O37" i="21" s="1"/>
  <c r="F36" i="21"/>
  <c r="O36" i="21" s="1"/>
  <c r="F35" i="21"/>
  <c r="O35" i="21" s="1"/>
  <c r="F34" i="21"/>
  <c r="O34" i="21" s="1"/>
  <c r="F33" i="21"/>
  <c r="O33" i="21" s="1"/>
  <c r="F32" i="21"/>
  <c r="O32" i="21" s="1"/>
  <c r="F31" i="21"/>
  <c r="O31" i="21" s="1"/>
  <c r="F30" i="21"/>
  <c r="O30" i="21" s="1"/>
  <c r="F29" i="21"/>
  <c r="O29" i="21" s="1"/>
  <c r="F28" i="21"/>
  <c r="O28" i="21" s="1"/>
  <c r="F27" i="21"/>
  <c r="O27" i="21" s="1"/>
  <c r="F26" i="21"/>
  <c r="O26" i="21" s="1"/>
  <c r="O38" i="21" l="1"/>
  <c r="O26" i="5"/>
  <c r="N26" i="5"/>
  <c r="M26" i="5"/>
  <c r="L26" i="5"/>
  <c r="K26" i="5"/>
  <c r="J26" i="5"/>
  <c r="I26" i="5"/>
  <c r="H26" i="5"/>
  <c r="G26" i="5"/>
  <c r="F26" i="5"/>
  <c r="E26" i="5"/>
  <c r="D26" i="5"/>
  <c r="U7" i="21" l="1"/>
  <c r="T8" i="21"/>
  <c r="P27" i="21" s="1"/>
  <c r="U8" i="21"/>
  <c r="T9" i="21"/>
  <c r="P28" i="21" s="1"/>
  <c r="U9" i="21"/>
  <c r="T10" i="21"/>
  <c r="P29" i="21" s="1"/>
  <c r="U10" i="21"/>
  <c r="T11" i="21"/>
  <c r="P30" i="21" s="1"/>
  <c r="U11" i="21"/>
  <c r="T12" i="21"/>
  <c r="P31" i="21" s="1"/>
  <c r="U12" i="21"/>
  <c r="T13" i="21"/>
  <c r="P32" i="21" s="1"/>
  <c r="U13" i="21"/>
  <c r="T14" i="21"/>
  <c r="P33" i="21" s="1"/>
  <c r="U14" i="21"/>
  <c r="T15" i="21"/>
  <c r="P34" i="21" s="1"/>
  <c r="U15" i="21"/>
  <c r="T16" i="21"/>
  <c r="P35" i="21" s="1"/>
  <c r="U16" i="21"/>
  <c r="T17" i="21"/>
  <c r="P36" i="21" s="1"/>
  <c r="U17" i="21"/>
  <c r="T18" i="21"/>
  <c r="P37" i="21" s="1"/>
  <c r="U18" i="21"/>
  <c r="V7" i="21"/>
  <c r="Y18" i="21"/>
  <c r="Y17" i="21"/>
  <c r="Y16" i="21"/>
  <c r="Y15" i="21"/>
  <c r="Y14" i="21"/>
  <c r="Y13" i="21"/>
  <c r="Y12" i="21"/>
  <c r="Y11" i="21"/>
  <c r="Y10" i="21"/>
  <c r="Y9" i="21"/>
  <c r="Y8" i="21"/>
  <c r="Y7" i="21"/>
  <c r="Q18" i="21"/>
  <c r="Q17" i="21"/>
  <c r="Q16" i="21"/>
  <c r="Q14" i="21"/>
  <c r="Q13" i="21"/>
  <c r="Q12" i="21"/>
  <c r="Q11" i="21"/>
  <c r="Q10" i="21"/>
  <c r="Q9" i="21"/>
  <c r="Q8" i="21"/>
  <c r="Q7" i="21"/>
  <c r="N18" i="21"/>
  <c r="N17" i="21"/>
  <c r="N16" i="21"/>
  <c r="N15" i="21"/>
  <c r="N14" i="21"/>
  <c r="N13" i="21"/>
  <c r="N12" i="21"/>
  <c r="N11" i="21"/>
  <c r="N10" i="21"/>
  <c r="N9" i="21"/>
  <c r="N8" i="21"/>
  <c r="N7" i="21"/>
  <c r="I18" i="21"/>
  <c r="I17" i="21"/>
  <c r="I16" i="21"/>
  <c r="I15" i="21"/>
  <c r="I14" i="21"/>
  <c r="I13" i="21"/>
  <c r="I12" i="21"/>
  <c r="I11" i="21"/>
  <c r="I10" i="21"/>
  <c r="I9" i="21"/>
  <c r="I8" i="21"/>
  <c r="I7" i="21"/>
  <c r="F18" i="21"/>
  <c r="F17" i="21"/>
  <c r="F16" i="21"/>
  <c r="F15" i="21"/>
  <c r="F14" i="21"/>
  <c r="F13" i="21"/>
  <c r="F12" i="21"/>
  <c r="F11" i="21"/>
  <c r="F10" i="21"/>
  <c r="F9" i="21"/>
  <c r="F8" i="21"/>
  <c r="V15" i="21" l="1"/>
  <c r="V17" i="21"/>
  <c r="V13" i="21"/>
  <c r="AE13" i="21"/>
  <c r="AE15" i="21"/>
  <c r="K11" i="21"/>
  <c r="S11" i="21"/>
  <c r="K10" i="21"/>
  <c r="K14" i="21"/>
  <c r="K18" i="21"/>
  <c r="S10" i="21"/>
  <c r="S14" i="21"/>
  <c r="S18" i="21"/>
  <c r="AE17" i="21"/>
  <c r="S15" i="21"/>
  <c r="K15" i="21"/>
  <c r="K8" i="21"/>
  <c r="K16" i="21"/>
  <c r="S8" i="21"/>
  <c r="S12" i="21"/>
  <c r="S16" i="21"/>
  <c r="AE7" i="21"/>
  <c r="V18" i="21"/>
  <c r="AE18" i="21" s="1"/>
  <c r="V16" i="21"/>
  <c r="AE16" i="21" s="1"/>
  <c r="V14" i="21"/>
  <c r="AE14" i="21" s="1"/>
  <c r="V12" i="21"/>
  <c r="AE12" i="21" s="1"/>
  <c r="V10" i="21"/>
  <c r="AE10" i="21" s="1"/>
  <c r="K7" i="21"/>
  <c r="S7" i="21"/>
  <c r="K12" i="21"/>
  <c r="K9" i="21"/>
  <c r="K13" i="21"/>
  <c r="K17" i="21"/>
  <c r="S9" i="21"/>
  <c r="S13" i="21"/>
  <c r="S17" i="21"/>
  <c r="V8" i="21"/>
  <c r="AE8" i="21" s="1"/>
  <c r="V11" i="21"/>
  <c r="AE11" i="21" s="1"/>
  <c r="V9" i="21"/>
  <c r="AE9" i="21" s="1"/>
  <c r="P20" i="20"/>
  <c r="K19" i="21" l="1"/>
  <c r="S19" i="21"/>
  <c r="AE19" i="21"/>
  <c r="J10" i="20"/>
  <c r="G10" i="20"/>
  <c r="G10" i="15" l="1"/>
  <c r="F10" i="15"/>
  <c r="E10" i="15"/>
  <c r="D10" i="15"/>
  <c r="C10" i="15"/>
  <c r="B10" i="15"/>
  <c r="I9" i="15"/>
  <c r="H9" i="15"/>
  <c r="I8" i="15"/>
  <c r="H8" i="15"/>
  <c r="I7" i="15"/>
  <c r="H7" i="15"/>
  <c r="I6" i="15"/>
  <c r="H6" i="15"/>
  <c r="S53" i="5"/>
  <c r="R53" i="5"/>
  <c r="Q53" i="5"/>
  <c r="P53" i="5"/>
  <c r="O52" i="5"/>
  <c r="N52" i="5"/>
  <c r="M52" i="5"/>
  <c r="L52" i="5"/>
  <c r="K52" i="5"/>
  <c r="J52" i="5"/>
  <c r="I52" i="5"/>
  <c r="H52" i="5"/>
  <c r="G52" i="5"/>
  <c r="F52" i="5"/>
  <c r="E52" i="5"/>
  <c r="D52" i="5"/>
  <c r="S51" i="5"/>
  <c r="R51" i="5"/>
  <c r="Q51" i="5"/>
  <c r="P51" i="5"/>
  <c r="S50" i="5"/>
  <c r="R50" i="5"/>
  <c r="Q50" i="5"/>
  <c r="P50" i="5"/>
  <c r="S49" i="5"/>
  <c r="R49" i="5"/>
  <c r="Q49" i="5"/>
  <c r="P49" i="5"/>
  <c r="S48" i="5"/>
  <c r="R48" i="5"/>
  <c r="Q48" i="5"/>
  <c r="P48" i="5"/>
  <c r="S47" i="5"/>
  <c r="R47" i="5"/>
  <c r="Q47" i="5"/>
  <c r="P47" i="5"/>
  <c r="S46" i="5"/>
  <c r="R46" i="5"/>
  <c r="Q46" i="5"/>
  <c r="P46" i="5"/>
  <c r="S45" i="5"/>
  <c r="R45" i="5"/>
  <c r="Q45" i="5"/>
  <c r="P45" i="5"/>
  <c r="S44" i="5"/>
  <c r="R44" i="5"/>
  <c r="Q44" i="5"/>
  <c r="P44" i="5"/>
  <c r="S43" i="5"/>
  <c r="R43" i="5"/>
  <c r="Q43" i="5"/>
  <c r="P43" i="5"/>
  <c r="O42" i="5"/>
  <c r="N42" i="5"/>
  <c r="M42" i="5"/>
  <c r="L42" i="5"/>
  <c r="K42" i="5"/>
  <c r="J42" i="5"/>
  <c r="I42" i="5"/>
  <c r="H42" i="5"/>
  <c r="G42" i="5"/>
  <c r="F42" i="5"/>
  <c r="E42" i="5"/>
  <c r="D42" i="5"/>
  <c r="S41" i="5"/>
  <c r="R41" i="5"/>
  <c r="Q41" i="5"/>
  <c r="P41" i="5"/>
  <c r="S40" i="5"/>
  <c r="R40" i="5"/>
  <c r="Q40" i="5"/>
  <c r="P40" i="5"/>
  <c r="S39" i="5"/>
  <c r="R39" i="5"/>
  <c r="Q39" i="5"/>
  <c r="P39" i="5"/>
  <c r="S38" i="5"/>
  <c r="R38" i="5"/>
  <c r="Q38" i="5"/>
  <c r="P38" i="5"/>
  <c r="S37" i="5"/>
  <c r="R37" i="5"/>
  <c r="Q37" i="5"/>
  <c r="P37" i="5"/>
  <c r="S36" i="5"/>
  <c r="R36" i="5"/>
  <c r="Q36" i="5"/>
  <c r="P36" i="5"/>
  <c r="S35" i="5"/>
  <c r="R35" i="5"/>
  <c r="Q35" i="5"/>
  <c r="P35" i="5"/>
  <c r="O34" i="5"/>
  <c r="O54" i="5" s="1"/>
  <c r="N34" i="5"/>
  <c r="N54" i="5" s="1"/>
  <c r="M34" i="5"/>
  <c r="M54" i="5" s="1"/>
  <c r="L34" i="5"/>
  <c r="L54" i="5" s="1"/>
  <c r="K34" i="5"/>
  <c r="K54" i="5" s="1"/>
  <c r="J34" i="5"/>
  <c r="J54" i="5" s="1"/>
  <c r="I34" i="5"/>
  <c r="I54" i="5" s="1"/>
  <c r="H34" i="5"/>
  <c r="H54" i="5" s="1"/>
  <c r="G34" i="5"/>
  <c r="G54" i="5" s="1"/>
  <c r="F34" i="5"/>
  <c r="E34" i="5"/>
  <c r="E54" i="5" s="1"/>
  <c r="D34" i="5"/>
  <c r="S33" i="5"/>
  <c r="R33" i="5"/>
  <c r="Q33" i="5"/>
  <c r="P33" i="5"/>
  <c r="S32" i="5"/>
  <c r="R32" i="5"/>
  <c r="Q32" i="5"/>
  <c r="P32" i="5"/>
  <c r="S31" i="5"/>
  <c r="R31" i="5"/>
  <c r="Q31" i="5"/>
  <c r="P31" i="5"/>
  <c r="S30" i="5"/>
  <c r="R30" i="5"/>
  <c r="Q30" i="5"/>
  <c r="P30" i="5"/>
  <c r="S29" i="5"/>
  <c r="R29" i="5"/>
  <c r="Q29" i="5"/>
  <c r="P29" i="5"/>
  <c r="S28" i="5"/>
  <c r="R28" i="5"/>
  <c r="Q28" i="5"/>
  <c r="P28" i="5"/>
  <c r="S27" i="5"/>
  <c r="R27" i="5"/>
  <c r="Q27" i="5"/>
  <c r="P27" i="5"/>
  <c r="S24" i="5"/>
  <c r="R24" i="5"/>
  <c r="Q24" i="5"/>
  <c r="P24" i="5"/>
  <c r="S23" i="5"/>
  <c r="R23" i="5"/>
  <c r="Q23" i="5"/>
  <c r="P23" i="5"/>
  <c r="S22" i="5"/>
  <c r="R22" i="5"/>
  <c r="Q22" i="5"/>
  <c r="P22" i="5"/>
  <c r="S21" i="5"/>
  <c r="R21" i="5"/>
  <c r="Q21" i="5"/>
  <c r="P21" i="5"/>
  <c r="S20" i="5"/>
  <c r="R20" i="5"/>
  <c r="Q20" i="5"/>
  <c r="P20" i="5"/>
  <c r="S19" i="5"/>
  <c r="R19" i="5"/>
  <c r="Q19" i="5"/>
  <c r="P19" i="5"/>
  <c r="S18" i="5"/>
  <c r="R18" i="5"/>
  <c r="Q18" i="5"/>
  <c r="P18" i="5"/>
  <c r="S17" i="5"/>
  <c r="R17" i="5"/>
  <c r="Q17" i="5"/>
  <c r="P17" i="5"/>
  <c r="S16" i="5"/>
  <c r="R16" i="5"/>
  <c r="Q16" i="5"/>
  <c r="P16" i="5"/>
  <c r="S15" i="5"/>
  <c r="R15" i="5"/>
  <c r="Q15" i="5"/>
  <c r="P15" i="5"/>
  <c r="S14" i="5"/>
  <c r="R14" i="5"/>
  <c r="Q14" i="5"/>
  <c r="P14" i="5"/>
  <c r="S13" i="5"/>
  <c r="R13" i="5"/>
  <c r="Q13" i="5"/>
  <c r="P13" i="5"/>
  <c r="S12" i="5"/>
  <c r="R12" i="5"/>
  <c r="Q12" i="5"/>
  <c r="P12" i="5"/>
  <c r="S11" i="5"/>
  <c r="R11" i="5"/>
  <c r="Q11" i="5"/>
  <c r="P11" i="5"/>
  <c r="S10" i="5"/>
  <c r="R10" i="5"/>
  <c r="Q10" i="5"/>
  <c r="P10" i="5"/>
  <c r="S9" i="5"/>
  <c r="R9" i="5"/>
  <c r="Q9" i="5"/>
  <c r="P9" i="5"/>
  <c r="S8" i="5"/>
  <c r="R8" i="5"/>
  <c r="Q8" i="5"/>
  <c r="P8" i="5"/>
  <c r="S7" i="5"/>
  <c r="R7" i="5"/>
  <c r="Q7" i="5"/>
  <c r="P7" i="5"/>
  <c r="S6" i="5"/>
  <c r="R6" i="5"/>
  <c r="Q6" i="5"/>
  <c r="P6" i="5"/>
  <c r="F39" i="21"/>
  <c r="O39" i="21" s="1"/>
  <c r="E39" i="21"/>
  <c r="D39" i="21"/>
  <c r="N38" i="21"/>
  <c r="M38" i="21"/>
  <c r="L38" i="21"/>
  <c r="K38" i="21"/>
  <c r="J38" i="21"/>
  <c r="I38" i="21"/>
  <c r="H38" i="21"/>
  <c r="G38" i="21"/>
  <c r="F38" i="21"/>
  <c r="E38" i="21"/>
  <c r="D38" i="21"/>
  <c r="Z37" i="21"/>
  <c r="Y37" i="21"/>
  <c r="X37" i="21"/>
  <c r="W37" i="21"/>
  <c r="V37" i="21"/>
  <c r="T37" i="21"/>
  <c r="S37" i="21"/>
  <c r="Q37" i="21"/>
  <c r="Z36" i="21"/>
  <c r="Y36" i="21"/>
  <c r="X36" i="21"/>
  <c r="W36" i="21"/>
  <c r="V36" i="21"/>
  <c r="T36" i="21"/>
  <c r="S36" i="21"/>
  <c r="Q36" i="21"/>
  <c r="Z35" i="21"/>
  <c r="Y35" i="21"/>
  <c r="X35" i="21"/>
  <c r="W35" i="21"/>
  <c r="V35" i="21"/>
  <c r="T35" i="21"/>
  <c r="S35" i="21"/>
  <c r="Q35" i="21"/>
  <c r="Z34" i="21"/>
  <c r="Y34" i="21"/>
  <c r="X34" i="21"/>
  <c r="W34" i="21"/>
  <c r="V34" i="21"/>
  <c r="T34" i="21"/>
  <c r="S34" i="21"/>
  <c r="Q34" i="21"/>
  <c r="Z33" i="21"/>
  <c r="Y33" i="21"/>
  <c r="X33" i="21"/>
  <c r="W33" i="21"/>
  <c r="V33" i="21"/>
  <c r="T33" i="21"/>
  <c r="S33" i="21"/>
  <c r="Q33" i="21"/>
  <c r="Z32" i="21"/>
  <c r="Y32" i="21"/>
  <c r="X32" i="21"/>
  <c r="W32" i="21"/>
  <c r="V32" i="21"/>
  <c r="T32" i="21"/>
  <c r="S32" i="21"/>
  <c r="Q32" i="21"/>
  <c r="Z31" i="21"/>
  <c r="Y31" i="21"/>
  <c r="X31" i="21"/>
  <c r="W31" i="21"/>
  <c r="V31" i="21"/>
  <c r="T31" i="21"/>
  <c r="S31" i="21"/>
  <c r="Q31" i="21"/>
  <c r="Z30" i="21"/>
  <c r="Y30" i="21"/>
  <c r="X30" i="21"/>
  <c r="W30" i="21"/>
  <c r="V30" i="21"/>
  <c r="T30" i="21"/>
  <c r="S30" i="21"/>
  <c r="Q30" i="21"/>
  <c r="Z29" i="21"/>
  <c r="Y29" i="21"/>
  <c r="X29" i="21"/>
  <c r="W29" i="21"/>
  <c r="V29" i="21"/>
  <c r="T29" i="21"/>
  <c r="S29" i="21"/>
  <c r="Q29" i="21"/>
  <c r="Z28" i="21"/>
  <c r="Y28" i="21"/>
  <c r="X28" i="21"/>
  <c r="W28" i="21"/>
  <c r="V28" i="21"/>
  <c r="T28" i="21"/>
  <c r="S28" i="21"/>
  <c r="Q28" i="21"/>
  <c r="Z27" i="21"/>
  <c r="Y27" i="21"/>
  <c r="X27" i="21"/>
  <c r="W27" i="21"/>
  <c r="V27" i="21"/>
  <c r="T27" i="21"/>
  <c r="S27" i="21"/>
  <c r="Q27" i="21"/>
  <c r="Z26" i="21"/>
  <c r="Y26" i="21"/>
  <c r="X26" i="21"/>
  <c r="T26" i="21"/>
  <c r="S26" i="21"/>
  <c r="Q26" i="21"/>
  <c r="V20" i="21"/>
  <c r="U20" i="21"/>
  <c r="T20" i="21"/>
  <c r="N20" i="21"/>
  <c r="M20" i="21"/>
  <c r="L20" i="21"/>
  <c r="F20" i="21"/>
  <c r="E20" i="21"/>
  <c r="D20" i="21"/>
  <c r="AD19" i="21"/>
  <c r="Z38" i="21" s="1"/>
  <c r="AC19" i="21"/>
  <c r="AB19" i="21"/>
  <c r="AA19" i="21"/>
  <c r="Z19" i="21"/>
  <c r="Y19" i="21"/>
  <c r="X19" i="21"/>
  <c r="W19" i="21"/>
  <c r="V19" i="21"/>
  <c r="U19" i="21"/>
  <c r="T19" i="21"/>
  <c r="R19" i="21"/>
  <c r="Q19" i="21"/>
  <c r="P19" i="21"/>
  <c r="O19" i="21"/>
  <c r="N19" i="21"/>
  <c r="M19" i="21"/>
  <c r="L19" i="21"/>
  <c r="J19" i="21"/>
  <c r="I19" i="21"/>
  <c r="H19" i="21"/>
  <c r="G19" i="21"/>
  <c r="F19" i="21"/>
  <c r="E19" i="21"/>
  <c r="D19" i="21"/>
  <c r="R23" i="20"/>
  <c r="O23" i="20"/>
  <c r="N23" i="20"/>
  <c r="M23" i="20"/>
  <c r="L23" i="20"/>
  <c r="K23" i="20"/>
  <c r="J23" i="20"/>
  <c r="I23" i="20"/>
  <c r="H23" i="20"/>
  <c r="F23" i="20"/>
  <c r="P22" i="20"/>
  <c r="S22" i="20" s="1"/>
  <c r="P21" i="20"/>
  <c r="S21" i="20" s="1"/>
  <c r="S20" i="20"/>
  <c r="S19" i="20"/>
  <c r="P19" i="20"/>
  <c r="P18" i="20"/>
  <c r="S18" i="20" s="1"/>
  <c r="J17" i="20"/>
  <c r="P16" i="20"/>
  <c r="S16" i="20" s="1"/>
  <c r="P15" i="20"/>
  <c r="S15" i="20" s="1"/>
  <c r="P14" i="20"/>
  <c r="S14" i="20" s="1"/>
  <c r="P13" i="20"/>
  <c r="S13" i="20" s="1"/>
  <c r="P12" i="20"/>
  <c r="S12" i="20" s="1"/>
  <c r="P11" i="20"/>
  <c r="S11" i="20" s="1"/>
  <c r="R10" i="20"/>
  <c r="R17" i="20" s="1"/>
  <c r="Q10" i="20"/>
  <c r="Q17" i="20" s="1"/>
  <c r="O10" i="20"/>
  <c r="O17" i="20" s="1"/>
  <c r="N10" i="20"/>
  <c r="N17" i="20" s="1"/>
  <c r="M10" i="20"/>
  <c r="M17" i="20" s="1"/>
  <c r="L10" i="20"/>
  <c r="L17" i="20" s="1"/>
  <c r="K10" i="20"/>
  <c r="K17" i="20" s="1"/>
  <c r="I10" i="20"/>
  <c r="I17" i="20" s="1"/>
  <c r="H10" i="20"/>
  <c r="H17" i="20" s="1"/>
  <c r="G17" i="20"/>
  <c r="F10" i="20"/>
  <c r="F17" i="20" s="1"/>
  <c r="P9" i="20"/>
  <c r="S9" i="20" s="1"/>
  <c r="P8" i="20"/>
  <c r="S8" i="20" s="1"/>
  <c r="P7" i="20"/>
  <c r="U26" i="21" l="1"/>
  <c r="U27" i="21"/>
  <c r="F54" i="5"/>
  <c r="Q52" i="5"/>
  <c r="H10" i="15"/>
  <c r="I10" i="15"/>
  <c r="U34" i="21"/>
  <c r="R32" i="21"/>
  <c r="R34" i="21"/>
  <c r="V38" i="21"/>
  <c r="U35" i="21"/>
  <c r="U31" i="21"/>
  <c r="U30" i="21"/>
  <c r="U28" i="21"/>
  <c r="U36" i="21"/>
  <c r="U32" i="21"/>
  <c r="Y38" i="21"/>
  <c r="T38" i="21"/>
  <c r="U33" i="21"/>
  <c r="U29" i="21"/>
  <c r="U37" i="21"/>
  <c r="R30" i="21"/>
  <c r="R28" i="21"/>
  <c r="R36" i="21"/>
  <c r="S38" i="21"/>
  <c r="K24" i="20"/>
  <c r="Q39" i="21"/>
  <c r="P39" i="21"/>
  <c r="S52" i="5"/>
  <c r="R52" i="5"/>
  <c r="P52" i="5"/>
  <c r="Q42" i="5"/>
  <c r="S42" i="5"/>
  <c r="P42" i="5"/>
  <c r="R42" i="5"/>
  <c r="Q34" i="5"/>
  <c r="R34" i="5"/>
  <c r="S34" i="5"/>
  <c r="P34" i="5"/>
  <c r="Q26" i="5"/>
  <c r="Q25" i="5"/>
  <c r="S25" i="5"/>
  <c r="S26" i="5" s="1"/>
  <c r="R25" i="5"/>
  <c r="P25" i="5"/>
  <c r="X38" i="21"/>
  <c r="W38" i="21"/>
  <c r="P38" i="21"/>
  <c r="R27" i="21"/>
  <c r="R29" i="21"/>
  <c r="R31" i="21"/>
  <c r="R33" i="21"/>
  <c r="R35" i="21"/>
  <c r="R37" i="21"/>
  <c r="Q38" i="21"/>
  <c r="R26" i="21"/>
  <c r="AA26" i="21" s="1"/>
  <c r="R24" i="20"/>
  <c r="O24" i="20"/>
  <c r="N24" i="20"/>
  <c r="M24" i="20"/>
  <c r="L24" i="20"/>
  <c r="P23" i="20"/>
  <c r="S23" i="20"/>
  <c r="J24" i="20"/>
  <c r="I24" i="20"/>
  <c r="F24" i="20"/>
  <c r="S10" i="20"/>
  <c r="P17" i="20"/>
  <c r="H24" i="20"/>
  <c r="P10" i="20"/>
  <c r="AA34" i="21" l="1"/>
  <c r="AA27" i="21"/>
  <c r="AA32" i="21"/>
  <c r="AA28" i="21"/>
  <c r="AA30" i="21"/>
  <c r="AA31" i="21"/>
  <c r="AA35" i="21"/>
  <c r="AA37" i="21"/>
  <c r="AA36" i="21"/>
  <c r="AA33" i="21"/>
  <c r="U38" i="21"/>
  <c r="AA29" i="21"/>
  <c r="P26" i="5"/>
  <c r="P54" i="5" s="1"/>
  <c r="S54" i="5"/>
  <c r="Q54" i="5"/>
  <c r="R26" i="5"/>
  <c r="R54" i="5" s="1"/>
  <c r="R39" i="21"/>
  <c r="AA39" i="21" s="1"/>
  <c r="R38" i="21"/>
  <c r="S17" i="20"/>
  <c r="S24" i="20" s="1"/>
  <c r="P24" i="20"/>
  <c r="D54" i="5"/>
  <c r="AA38" i="21" l="1"/>
</calcChain>
</file>

<file path=xl/sharedStrings.xml><?xml version="1.0" encoding="utf-8"?>
<sst xmlns="http://schemas.openxmlformats.org/spreadsheetml/2006/main" count="310" uniqueCount="198">
  <si>
    <t>対個人サービス業</t>
  </si>
  <si>
    <t>織物、衣服、身の回り品小売業</t>
  </si>
  <si>
    <t>分 割 法 人（本県本店</t>
    <rPh sb="0" eb="1">
      <t>ブン</t>
    </rPh>
    <rPh sb="2" eb="3">
      <t>ワリ</t>
    </rPh>
    <rPh sb="4" eb="5">
      <t>ホウ</t>
    </rPh>
    <rPh sb="6" eb="7">
      <t>ヒト</t>
    </rPh>
    <rPh sb="8" eb="10">
      <t>ホンケン</t>
    </rPh>
    <rPh sb="10" eb="11">
      <t>ホン</t>
    </rPh>
    <rPh sb="11" eb="12">
      <t>テン</t>
    </rPh>
    <phoneticPr fontId="2"/>
  </si>
  <si>
    <t>道路旅客運送業</t>
  </si>
  <si>
    <t>法人数</t>
  </si>
  <si>
    <t>窯業、土石製品製造業</t>
  </si>
  <si>
    <t>　　　4　「中間納付額の歳出還付額」は、現実に還付したか否かを問わず、還付が確定した額である。</t>
  </si>
  <si>
    <t>通信業</t>
  </si>
  <si>
    <t>他県本店分</t>
  </si>
  <si>
    <t>その他</t>
  </si>
  <si>
    <t>卸売業</t>
  </si>
  <si>
    <t xml:space="preserve"> ウ　業種別所得金額等</t>
  </si>
  <si>
    <t>運輸・通信業</t>
    <rPh sb="0" eb="2">
      <t>ウンユ</t>
    </rPh>
    <rPh sb="3" eb="6">
      <t>ツウシンギョウ</t>
    </rPh>
    <phoneticPr fontId="2"/>
  </si>
  <si>
    <t>計</t>
  </si>
  <si>
    <t>利  益　法人数</t>
  </si>
  <si>
    <t>木材、木製品製造業</t>
  </si>
  <si>
    <t>食料品、たばこ製造業</t>
  </si>
  <si>
    <t>繊維工業</t>
  </si>
  <si>
    <t>漁業、水産養殖業</t>
    <rPh sb="0" eb="2">
      <t>ギョギョウ</t>
    </rPh>
    <rPh sb="3" eb="5">
      <t>スイサン</t>
    </rPh>
    <rPh sb="5" eb="8">
      <t>ヨウショクギョウ</t>
    </rPh>
    <phoneticPr fontId="2"/>
  </si>
  <si>
    <t>10億円未満</t>
  </si>
  <si>
    <t>衣服、その他の繊維製品製造業</t>
  </si>
  <si>
    <t>家具、装備品製造業</t>
  </si>
  <si>
    <t>飲食業</t>
  </si>
  <si>
    <t>パルプ、紙、紙加工品製造業</t>
  </si>
  <si>
    <t>現　　　　　　　事　　　　　　　業　　　　　　　年　　　　　　　度　　　　　　　分</t>
    <rPh sb="32" eb="33">
      <t>ド</t>
    </rPh>
    <rPh sb="40" eb="41">
      <t>ブン</t>
    </rPh>
    <phoneticPr fontId="2"/>
  </si>
  <si>
    <t>出版、印刷、同関連産業</t>
  </si>
  <si>
    <t>不申告
法人</t>
  </si>
  <si>
    <t>化学工業</t>
  </si>
  <si>
    <t>番　　号</t>
    <rPh sb="3" eb="4">
      <t>ゴウ</t>
    </rPh>
    <phoneticPr fontId="2"/>
  </si>
  <si>
    <t>金融・保険業</t>
    <rPh sb="0" eb="2">
      <t>キンユウ</t>
    </rPh>
    <rPh sb="3" eb="5">
      <t>ホケン</t>
    </rPh>
    <rPh sb="5" eb="6">
      <t>ギョウ</t>
    </rPh>
    <phoneticPr fontId="2"/>
  </si>
  <si>
    <t>石油製品、石炭製品製造業</t>
  </si>
  <si>
    <t>一般機械器具製造業</t>
  </si>
  <si>
    <t>各種商品小売業</t>
  </si>
  <si>
    <t>　　　3　清算中の法人については、解散後、清算結了までに至っていないもののほか、清算結了のものを記載した。</t>
    <rPh sb="19" eb="20">
      <t>ゴ</t>
    </rPh>
    <rPh sb="22" eb="23">
      <t>サン</t>
    </rPh>
    <phoneticPr fontId="2"/>
  </si>
  <si>
    <t>精密機械器具製造業</t>
  </si>
  <si>
    <t>清算法人　　ｅ</t>
    <rPh sb="0" eb="2">
      <t>セイサン</t>
    </rPh>
    <rPh sb="2" eb="4">
      <t>ホウジン</t>
    </rPh>
    <phoneticPr fontId="2"/>
  </si>
  <si>
    <t>輸送用機械器具製造業</t>
  </si>
  <si>
    <t>電気機械器具製造業</t>
  </si>
  <si>
    <t>その他の製造業</t>
    <rPh sb="0" eb="3">
      <t>ソノタ</t>
    </rPh>
    <rPh sb="4" eb="7">
      <t>セイゾウギョウ</t>
    </rPh>
    <phoneticPr fontId="2"/>
  </si>
  <si>
    <t>県内本店法人計　（Ａ）＋（Ｂ）</t>
    <rPh sb="2" eb="3">
      <t>ホン</t>
    </rPh>
    <rPh sb="3" eb="4">
      <t>ミセ</t>
    </rPh>
    <rPh sb="4" eb="5">
      <t>ホウ</t>
    </rPh>
    <rPh sb="6" eb="7">
      <t>ケイ</t>
    </rPh>
    <phoneticPr fontId="2"/>
  </si>
  <si>
    <t>分割法人</t>
  </si>
  <si>
    <t>家具、建具、什器小売業</t>
  </si>
  <si>
    <t>その他の小売業</t>
  </si>
  <si>
    <t>道路貨物運送業</t>
  </si>
  <si>
    <t>　　　2　収入金課税法人については、主たる事業が収入金課税対象事業のものを記載した。</t>
    <rPh sb="5" eb="8">
      <t>シュウニュウキン</t>
    </rPh>
    <rPh sb="8" eb="10">
      <t>カゼイ</t>
    </rPh>
    <rPh sb="10" eb="12">
      <t>ホウジン</t>
    </rPh>
    <rPh sb="18" eb="19">
      <t>シュ</t>
    </rPh>
    <rPh sb="21" eb="23">
      <t>ジギョウ</t>
    </rPh>
    <rPh sb="24" eb="27">
      <t>シュウニュウキン</t>
    </rPh>
    <rPh sb="27" eb="29">
      <t>カゼイ</t>
    </rPh>
    <rPh sb="29" eb="31">
      <t>タイショウ</t>
    </rPh>
    <rPh sb="31" eb="33">
      <t>ジギョウ</t>
    </rPh>
    <rPh sb="37" eb="39">
      <t>キサイ</t>
    </rPh>
    <phoneticPr fontId="2"/>
  </si>
  <si>
    <t>番号</t>
    <rPh sb="1" eb="2">
      <t>ゴウ</t>
    </rPh>
    <phoneticPr fontId="2"/>
  </si>
  <si>
    <t>倉庫業</t>
  </si>
  <si>
    <t>その他の運送業</t>
  </si>
  <si>
    <t>　　　 なお、「確定額」のうち「事業年度数」については決定分を、「税額」については確定申告も決定もな</t>
    <rPh sb="8" eb="10">
      <t>カクテイ</t>
    </rPh>
    <rPh sb="10" eb="11">
      <t>ガク</t>
    </rPh>
    <rPh sb="16" eb="18">
      <t>ジギョウ</t>
    </rPh>
    <rPh sb="18" eb="20">
      <t>ネンド</t>
    </rPh>
    <rPh sb="20" eb="21">
      <t>スウ</t>
    </rPh>
    <rPh sb="27" eb="30">
      <t>ケッテイブン</t>
    </rPh>
    <phoneticPr fontId="2"/>
  </si>
  <si>
    <t>対事務所サービス業</t>
  </si>
  <si>
    <t>旅館、その他の宿泊業</t>
  </si>
  <si>
    <t>映画業、娯楽業</t>
  </si>
  <si>
    <t>放送業</t>
  </si>
  <si>
    <t>製　　造　　業</t>
    <rPh sb="0" eb="4">
      <t>セイゾウ</t>
    </rPh>
    <rPh sb="6" eb="7">
      <t>ギョウ</t>
    </rPh>
    <phoneticPr fontId="2"/>
  </si>
  <si>
    <t>修理業</t>
  </si>
  <si>
    <t>確定申告期限が翌年度　　　　となる見込納付額</t>
    <rPh sb="0" eb="2">
      <t>カクテイ</t>
    </rPh>
    <rPh sb="2" eb="4">
      <t>シンコク</t>
    </rPh>
    <rPh sb="4" eb="6">
      <t>キゲン</t>
    </rPh>
    <rPh sb="17" eb="19">
      <t>ミコミ</t>
    </rPh>
    <rPh sb="19" eb="21">
      <t>ノウフ</t>
    </rPh>
    <phoneticPr fontId="2"/>
  </si>
  <si>
    <t>左に対応する前年
度分の中間申告額</t>
    <rPh sb="0" eb="1">
      <t>ヒダリ</t>
    </rPh>
    <rPh sb="2" eb="4">
      <t>タイオウ</t>
    </rPh>
    <rPh sb="6" eb="10">
      <t>ゼンネンド</t>
    </rPh>
    <rPh sb="10" eb="11">
      <t>ブン</t>
    </rPh>
    <rPh sb="12" eb="14">
      <t>チュウカン</t>
    </rPh>
    <rPh sb="14" eb="17">
      <t>シンコクガク</t>
    </rPh>
    <phoneticPr fontId="2"/>
  </si>
  <si>
    <t>不動産業</t>
    <rPh sb="0" eb="4">
      <t>フドウサンギョウ</t>
    </rPh>
    <phoneticPr fontId="2"/>
  </si>
  <si>
    <t>特別法人</t>
    <rPh sb="0" eb="2">
      <t>トクベツ</t>
    </rPh>
    <rPh sb="2" eb="4">
      <t>ホウジン</t>
    </rPh>
    <phoneticPr fontId="2"/>
  </si>
  <si>
    <t>その他のサービス業</t>
  </si>
  <si>
    <t>確　　　定　　　額</t>
  </si>
  <si>
    <t>普通法人</t>
    <rPh sb="2" eb="4">
      <t>ホウジン</t>
    </rPh>
    <phoneticPr fontId="2"/>
  </si>
  <si>
    <t>所得割分</t>
    <rPh sb="0" eb="2">
      <t>ショトク</t>
    </rPh>
    <rPh sb="2" eb="3">
      <t>ワリ</t>
    </rPh>
    <rPh sb="3" eb="4">
      <t>ブン</t>
    </rPh>
    <phoneticPr fontId="2"/>
  </si>
  <si>
    <t>県　　内　　法　　人</t>
  </si>
  <si>
    <t>法人　（Ｂ）</t>
    <rPh sb="0" eb="2">
      <t>ホウジン</t>
    </rPh>
    <phoneticPr fontId="2"/>
  </si>
  <si>
    <t>農業</t>
    <rPh sb="0" eb="2">
      <t>ノウギョウ</t>
    </rPh>
    <phoneticPr fontId="2"/>
  </si>
  <si>
    <t>林業、狩猟業</t>
    <rPh sb="0" eb="2">
      <t>リンギョウ</t>
    </rPh>
    <rPh sb="3" eb="5">
      <t>シュリョウ</t>
    </rPh>
    <rPh sb="5" eb="6">
      <t>ギョウ</t>
    </rPh>
    <phoneticPr fontId="2"/>
  </si>
  <si>
    <t>鉱業</t>
    <rPh sb="0" eb="2">
      <t>コウギョウ</t>
    </rPh>
    <phoneticPr fontId="2"/>
  </si>
  <si>
    <t>建設業</t>
    <rPh sb="0" eb="3">
      <t>ケンセツギョウ</t>
    </rPh>
    <phoneticPr fontId="2"/>
  </si>
  <si>
    <t>卸売業、小売業</t>
    <rPh sb="0" eb="3">
      <t>オロシウリギョウ</t>
    </rPh>
    <rPh sb="4" eb="7">
      <t>コウリギョウ</t>
    </rPh>
    <phoneticPr fontId="2"/>
  </si>
  <si>
    <t>電気 、ガス 、水道 、熱供給業</t>
    <rPh sb="0" eb="2">
      <t>デンキ</t>
    </rPh>
    <rPh sb="8" eb="10">
      <t>スイドウ</t>
    </rPh>
    <rPh sb="12" eb="13">
      <t>ネツ</t>
    </rPh>
    <rPh sb="13" eb="15">
      <t>キョウキュウ</t>
    </rPh>
    <rPh sb="15" eb="16">
      <t>ギョウ</t>
    </rPh>
    <phoneticPr fontId="2"/>
  </si>
  <si>
    <t>人格なき社団等　ｄ</t>
  </si>
  <si>
    <t xml:space="preserve">      3  「確定額」の事業年度において、確定申告、修正申告、更正又は決定の処理がなされたものについて</t>
  </si>
  <si>
    <t>サービス業</t>
    <rPh sb="0" eb="5">
      <t>サービスギョウ</t>
    </rPh>
    <phoneticPr fontId="2"/>
  </si>
  <si>
    <t>合　　　　　計</t>
  </si>
  <si>
    <t>分類不能の産業</t>
    <rPh sb="0" eb="2">
      <t>ブンルイ</t>
    </rPh>
    <rPh sb="2" eb="4">
      <t>フノウ</t>
    </rPh>
    <rPh sb="5" eb="7">
      <t>サンギョウ</t>
    </rPh>
    <phoneticPr fontId="2"/>
  </si>
  <si>
    <t>他県本店分割法人</t>
  </si>
  <si>
    <t>　注　この調は、当該年度において課税したもののうち、現事業年度分について作成した。</t>
    <rPh sb="31" eb="32">
      <t>ブン</t>
    </rPh>
    <phoneticPr fontId="2"/>
  </si>
  <si>
    <t xml:space="preserve"> ア　事業税額等</t>
  </si>
  <si>
    <t>過　事　業　年　度　分</t>
  </si>
  <si>
    <t>計　　ａ</t>
  </si>
  <si>
    <t>分 割 法 人 (他県本店分)</t>
    <rPh sb="13" eb="14">
      <t>ブン</t>
    </rPh>
    <phoneticPr fontId="2"/>
  </si>
  <si>
    <t>普通法人</t>
    <rPh sb="0" eb="2">
      <t>フツウ</t>
    </rPh>
    <rPh sb="2" eb="4">
      <t>ホウジン</t>
    </rPh>
    <phoneticPr fontId="2"/>
  </si>
  <si>
    <t>小　　　　　　　　計</t>
  </si>
  <si>
    <t>合　　　　　　　　計</t>
  </si>
  <si>
    <t>　　　 定申告書の提出のあったものである。</t>
    <rPh sb="4" eb="5">
      <t>テイ</t>
    </rPh>
    <rPh sb="5" eb="8">
      <t>シンコクショ</t>
    </rPh>
    <rPh sb="9" eb="11">
      <t>テイシュツ</t>
    </rPh>
    <phoneticPr fontId="2"/>
  </si>
  <si>
    <t>医療、保健業</t>
    <rPh sb="4" eb="5">
      <t>ケン</t>
    </rPh>
    <phoneticPr fontId="2"/>
  </si>
  <si>
    <t>ガス供給業</t>
  </si>
  <si>
    <t>税額　①</t>
  </si>
  <si>
    <t>林    　　　業</t>
  </si>
  <si>
    <t>　　　5　「当該年度において発生した歳出還付額は、現実に還付したか否かを問わず、当該年度中に還付が確</t>
    <rPh sb="40" eb="42">
      <t>トウガイ</t>
    </rPh>
    <rPh sb="42" eb="44">
      <t>ネンド</t>
    </rPh>
    <rPh sb="44" eb="45">
      <t>チュウ</t>
    </rPh>
    <rPh sb="46" eb="48">
      <t>カンプ</t>
    </rPh>
    <rPh sb="49" eb="50">
      <t>アキラ</t>
    </rPh>
    <phoneticPr fontId="2"/>
  </si>
  <si>
    <t>　　　 正増があったものについては、当該増差税額をいう。）又はこれに対応する所得（収入）金額である。</t>
    <rPh sb="4" eb="5">
      <t>セイ</t>
    </rPh>
    <rPh sb="5" eb="6">
      <t>ゾウ</t>
    </rPh>
    <rPh sb="18" eb="20">
      <t>トウガイ</t>
    </rPh>
    <rPh sb="20" eb="22">
      <t>ゾウサ</t>
    </rPh>
    <rPh sb="22" eb="24">
      <t>ゼイガク</t>
    </rPh>
    <phoneticPr fontId="2"/>
  </si>
  <si>
    <t>法人数</t>
    <rPh sb="0" eb="3">
      <t>ホウジンスウ</t>
    </rPh>
    <phoneticPr fontId="2"/>
  </si>
  <si>
    <t>県内法人</t>
    <rPh sb="0" eb="2">
      <t>ケンナイ</t>
    </rPh>
    <rPh sb="2" eb="4">
      <t>ホウジン</t>
    </rPh>
    <phoneticPr fontId="2"/>
  </si>
  <si>
    <t xml:space="preserve"> エ　収入金額課税法人</t>
  </si>
  <si>
    <t xml:space="preserve"> オ　非課税事業</t>
    <rPh sb="6" eb="8">
      <t>ジギョウ</t>
    </rPh>
    <phoneticPr fontId="2"/>
  </si>
  <si>
    <t>電気供給業</t>
  </si>
  <si>
    <t>生命保険業</t>
  </si>
  <si>
    <t>損害保険業</t>
  </si>
  <si>
    <t>本県本店分割法人</t>
  </si>
  <si>
    <t>合　　計</t>
    <rPh sb="0" eb="1">
      <t>ア</t>
    </rPh>
    <rPh sb="3" eb="4">
      <t>ケイ</t>
    </rPh>
    <phoneticPr fontId="2"/>
  </si>
  <si>
    <t>　　　2　「所得金額」は、非課税事業のみを行うものについては、法人税の課税標準であり、課税事業と非課税事業</t>
    <rPh sb="49" eb="51">
      <t>カゼイ</t>
    </rPh>
    <rPh sb="51" eb="53">
      <t>ジギョウ</t>
    </rPh>
    <phoneticPr fontId="2"/>
  </si>
  <si>
    <t>計   Ｄ</t>
  </si>
  <si>
    <t>小計</t>
  </si>
  <si>
    <t>　　　 とを併せて行うものについては、非課税事業に係る所得である。</t>
  </si>
  <si>
    <t>事業   　年度数</t>
  </si>
  <si>
    <t>平成29年度</t>
    <rPh sb="0" eb="2">
      <t>ヘイセイ</t>
    </rPh>
    <rPh sb="4" eb="6">
      <t>ネンド</t>
    </rPh>
    <phoneticPr fontId="2"/>
  </si>
  <si>
    <t>　注　1　この調は、各年度の確定申告分について作成した。</t>
    <rPh sb="10" eb="11">
      <t>カク</t>
    </rPh>
    <rPh sb="11" eb="13">
      <t>ネンド</t>
    </rPh>
    <rPh sb="16" eb="18">
      <t>シンコク</t>
    </rPh>
    <rPh sb="18" eb="19">
      <t>ブン</t>
    </rPh>
    <rPh sb="23" eb="25">
      <t>サクセイ</t>
    </rPh>
    <phoneticPr fontId="2"/>
  </si>
  <si>
    <t>合計</t>
    <rPh sb="0" eb="2">
      <t>ゴウケイ</t>
    </rPh>
    <phoneticPr fontId="2"/>
  </si>
  <si>
    <t>　注　1　この調は、普通法人の現事業年度分の確定申告額について作成した。</t>
    <rPh sb="31" eb="33">
      <t>サクセイ</t>
    </rPh>
    <phoneticPr fontId="2"/>
  </si>
  <si>
    <t>税額　③</t>
  </si>
  <si>
    <t xml:space="preserve">     4　公益法人、人格なき社団等の資本金等の額を有しない法人は含まれていない。</t>
    <rPh sb="7" eb="9">
      <t>コウエキ</t>
    </rPh>
    <rPh sb="9" eb="11">
      <t>ホウジン</t>
    </rPh>
    <rPh sb="12" eb="14">
      <t>ジンカク</t>
    </rPh>
    <rPh sb="16" eb="18">
      <t>シャダン</t>
    </rPh>
    <rPh sb="18" eb="19">
      <t>トウ</t>
    </rPh>
    <rPh sb="20" eb="23">
      <t>シホンキン</t>
    </rPh>
    <rPh sb="23" eb="24">
      <t>トウ</t>
    </rPh>
    <rPh sb="25" eb="26">
      <t>ガク</t>
    </rPh>
    <rPh sb="27" eb="28">
      <t>ユウ</t>
    </rPh>
    <rPh sb="31" eb="33">
      <t>ホウジン</t>
    </rPh>
    <rPh sb="34" eb="35">
      <t>フク</t>
    </rPh>
    <phoneticPr fontId="2"/>
  </si>
  <si>
    <t>　　　 い中間申告を含んだ。</t>
    <rPh sb="5" eb="7">
      <t>チュウカン</t>
    </rPh>
    <rPh sb="7" eb="9">
      <t>シンコク</t>
    </rPh>
    <rPh sb="10" eb="11">
      <t>フク</t>
    </rPh>
    <phoneticPr fontId="2"/>
  </si>
  <si>
    <t>税額　②</t>
  </si>
  <si>
    <t>資本割分</t>
    <rPh sb="0" eb="1">
      <t>シ</t>
    </rPh>
    <rPh sb="1" eb="2">
      <t>ホン</t>
    </rPh>
    <rPh sb="2" eb="3">
      <t>ワリ</t>
    </rPh>
    <rPh sb="3" eb="4">
      <t>ブン</t>
    </rPh>
    <phoneticPr fontId="2"/>
  </si>
  <si>
    <t>所得（収入）
金額</t>
    <rPh sb="0" eb="2">
      <t>ショトク</t>
    </rPh>
    <rPh sb="3" eb="5">
      <t>シュウニュウ</t>
    </rPh>
    <rPh sb="7" eb="9">
      <t>キンガク</t>
    </rPh>
    <phoneticPr fontId="2"/>
  </si>
  <si>
    <t>所得（収入）金額</t>
    <rPh sb="3" eb="5">
      <t>シュウニュウ</t>
    </rPh>
    <rPh sb="6" eb="8">
      <t>キンガク</t>
    </rPh>
    <phoneticPr fontId="2"/>
  </si>
  <si>
    <t>清算中
の法人</t>
  </si>
  <si>
    <t>外形対象法人分</t>
    <rPh sb="0" eb="1">
      <t>ソト</t>
    </rPh>
    <rPh sb="1" eb="2">
      <t>ケイ</t>
    </rPh>
    <rPh sb="2" eb="3">
      <t>ツイ</t>
    </rPh>
    <rPh sb="3" eb="4">
      <t>ゾウ</t>
    </rPh>
    <rPh sb="4" eb="5">
      <t>ホウ</t>
    </rPh>
    <rPh sb="5" eb="6">
      <t>ジン</t>
    </rPh>
    <rPh sb="6" eb="7">
      <t>ブン</t>
    </rPh>
    <phoneticPr fontId="2"/>
  </si>
  <si>
    <t>所得課税分 （外形対象法人分を除く）</t>
    <rPh sb="0" eb="1">
      <t>トコロ</t>
    </rPh>
    <rPh sb="1" eb="2">
      <t>トク</t>
    </rPh>
    <rPh sb="2" eb="3">
      <t>カ</t>
    </rPh>
    <rPh sb="3" eb="4">
      <t>ゼイ</t>
    </rPh>
    <rPh sb="4" eb="5">
      <t>ブン</t>
    </rPh>
    <rPh sb="7" eb="8">
      <t>ガイ</t>
    </rPh>
    <rPh sb="8" eb="9">
      <t>ケイ</t>
    </rPh>
    <rPh sb="9" eb="10">
      <t>ツイ</t>
    </rPh>
    <rPh sb="10" eb="11">
      <t>ゾウ</t>
    </rPh>
    <rPh sb="11" eb="12">
      <t>ホウ</t>
    </rPh>
    <rPh sb="12" eb="13">
      <t>ジン</t>
    </rPh>
    <rPh sb="13" eb="14">
      <t>ブン</t>
    </rPh>
    <rPh sb="15" eb="16">
      <t>ノゾ</t>
    </rPh>
    <phoneticPr fontId="2"/>
  </si>
  <si>
    <t xml:space="preserve">収入金額課税分　Ｂ </t>
  </si>
  <si>
    <t>合計　　Ａ＋Ｂ＋Ｃ＋Ｄ</t>
  </si>
  <si>
    <t>県内法人</t>
  </si>
  <si>
    <t>特別法人　　ｂ</t>
    <rPh sb="0" eb="2">
      <t>トクベツ</t>
    </rPh>
    <rPh sb="2" eb="4">
      <t>ホウジン</t>
    </rPh>
    <phoneticPr fontId="2"/>
  </si>
  <si>
    <t>公益法人等　　ｃ</t>
    <rPh sb="0" eb="2">
      <t>コウエキ</t>
    </rPh>
    <rPh sb="2" eb="4">
      <t>ホウジン</t>
    </rPh>
    <rPh sb="4" eb="5">
      <t>トウ</t>
    </rPh>
    <phoneticPr fontId="2"/>
  </si>
  <si>
    <t>特定信託　　ｆ</t>
    <rPh sb="0" eb="2">
      <t>トクテイ</t>
    </rPh>
    <rPh sb="2" eb="4">
      <t>シンタク</t>
    </rPh>
    <phoneticPr fontId="2"/>
  </si>
  <si>
    <t>法人課税信託　　ｇ</t>
    <rPh sb="0" eb="2">
      <t>ホウジン</t>
    </rPh>
    <rPh sb="2" eb="4">
      <t>カゼイ</t>
    </rPh>
    <rPh sb="4" eb="6">
      <t>シンタク</t>
    </rPh>
    <phoneticPr fontId="2"/>
  </si>
  <si>
    <t>付加価値割分</t>
    <rPh sb="0" eb="1">
      <t>ツキ</t>
    </rPh>
    <rPh sb="1" eb="2">
      <t>カ</t>
    </rPh>
    <rPh sb="2" eb="3">
      <t>アタイ</t>
    </rPh>
    <rPh sb="3" eb="4">
      <t>アタイ</t>
    </rPh>
    <rPh sb="4" eb="5">
      <t>ワリ</t>
    </rPh>
    <rPh sb="5" eb="6">
      <t>ブン</t>
    </rPh>
    <phoneticPr fontId="2"/>
  </si>
  <si>
    <t>本県本店分</t>
  </si>
  <si>
    <t>確定申告が翌年度
になる中間申告額</t>
    <rPh sb="0" eb="2">
      <t>カクテイ</t>
    </rPh>
    <rPh sb="2" eb="4">
      <t>シンコク</t>
    </rPh>
    <phoneticPr fontId="2"/>
  </si>
  <si>
    <t>税額　④</t>
  </si>
  <si>
    <t>中間納付額の
歳出還付額
⑤</t>
    <rPh sb="7" eb="9">
      <t>サイシュツ</t>
    </rPh>
    <rPh sb="9" eb="12">
      <t>カンプガク</t>
    </rPh>
    <phoneticPr fontId="2"/>
  </si>
  <si>
    <t>①－②＋③＋④＋⑤</t>
  </si>
  <si>
    <t>調定額　⑥</t>
    <rPh sb="0" eb="2">
      <t>チョウテイ</t>
    </rPh>
    <phoneticPr fontId="2"/>
  </si>
  <si>
    <t>調定額　⑦</t>
    <rPh sb="0" eb="3">
      <t>チョウテイガク</t>
    </rPh>
    <phoneticPr fontId="2"/>
  </si>
  <si>
    <t>⑥＋⑦</t>
  </si>
  <si>
    <t>（単位：円、件）</t>
    <rPh sb="1" eb="3">
      <t>タンイ</t>
    </rPh>
    <rPh sb="4" eb="5">
      <t>エン</t>
    </rPh>
    <rPh sb="6" eb="7">
      <t>ケン</t>
    </rPh>
    <phoneticPr fontId="2"/>
  </si>
  <si>
    <t>当該年度において発生した
歳出還付額</t>
  </si>
  <si>
    <t xml:space="preserve"> イ　資本金又は出資金別法人数</t>
  </si>
  <si>
    <t>300万円未満</t>
  </si>
  <si>
    <t>100億円以上</t>
  </si>
  <si>
    <t>収入金
課税
法人</t>
    <rPh sb="0" eb="3">
      <t>シュウニュウキン</t>
    </rPh>
    <rPh sb="4" eb="6">
      <t>カゼイ</t>
    </rPh>
    <rPh sb="7" eb="9">
      <t>ホウジン</t>
    </rPh>
    <phoneticPr fontId="2"/>
  </si>
  <si>
    <t>１億円</t>
  </si>
  <si>
    <t>10億円</t>
  </si>
  <si>
    <t>50億円</t>
  </si>
  <si>
    <t>県外本店分割法人　（Ｃ）</t>
    <rPh sb="1" eb="2">
      <t>ガイ</t>
    </rPh>
    <rPh sb="2" eb="4">
      <t>ホンテン</t>
    </rPh>
    <rPh sb="4" eb="6">
      <t>ブンカツ</t>
    </rPh>
    <phoneticPr fontId="2"/>
  </si>
  <si>
    <t>合　　　　計</t>
    <rPh sb="0" eb="1">
      <t>ゴウ</t>
    </rPh>
    <rPh sb="5" eb="6">
      <t>ケイ</t>
    </rPh>
    <phoneticPr fontId="2"/>
  </si>
  <si>
    <t>１億円未満</t>
  </si>
  <si>
    <t>（内数）外形対象法人</t>
    <rPh sb="1" eb="3">
      <t>ウチスウ</t>
    </rPh>
    <rPh sb="4" eb="6">
      <t>ガイケイ</t>
    </rPh>
    <rPh sb="6" eb="8">
      <t>タイショウ</t>
    </rPh>
    <rPh sb="8" eb="10">
      <t>ホウジン</t>
    </rPh>
    <phoneticPr fontId="2"/>
  </si>
  <si>
    <t>合　　計　（Ａ）＋（Ｂ）＋（Ｃ）</t>
    <rPh sb="0" eb="1">
      <t>ゴウ</t>
    </rPh>
    <rPh sb="3" eb="4">
      <t>ケイ</t>
    </rPh>
    <phoneticPr fontId="2"/>
  </si>
  <si>
    <t>利益
法人</t>
  </si>
  <si>
    <t>欠損
法人</t>
  </si>
  <si>
    <t>合計</t>
    <rPh sb="0" eb="1">
      <t>ゴウ</t>
    </rPh>
    <rPh sb="1" eb="2">
      <t>ケイ</t>
    </rPh>
    <phoneticPr fontId="2"/>
  </si>
  <si>
    <t>休業中
の法人</t>
  </si>
  <si>
    <t>所在不
明法人</t>
  </si>
  <si>
    <t>　　　 　到来した法人について当該年度における最終処理の段階で作成したものである。</t>
  </si>
  <si>
    <t>県内本店分割</t>
    <rPh sb="2" eb="4">
      <t>ホンテン</t>
    </rPh>
    <rPh sb="4" eb="6">
      <t>ブンカツ</t>
    </rPh>
    <phoneticPr fontId="2"/>
  </si>
  <si>
    <t>番　号</t>
    <rPh sb="0" eb="1">
      <t>バン</t>
    </rPh>
    <rPh sb="2" eb="3">
      <t>ゴウ</t>
    </rPh>
    <phoneticPr fontId="2"/>
  </si>
  <si>
    <t>鉱物の採取事業</t>
  </si>
  <si>
    <t>農　　　　　業</t>
  </si>
  <si>
    <t>県 内 法 人　（Ａ）</t>
    <rPh sb="0" eb="1">
      <t>ケン</t>
    </rPh>
    <rPh sb="2" eb="3">
      <t>ウチ</t>
    </rPh>
    <rPh sb="4" eb="5">
      <t>ホウ</t>
    </rPh>
    <rPh sb="6" eb="7">
      <t>ヒト</t>
    </rPh>
    <phoneticPr fontId="2"/>
  </si>
  <si>
    <t>所得金額
　　　(千円)</t>
    <rPh sb="9" eb="11">
      <t>センエン</t>
    </rPh>
    <phoneticPr fontId="2"/>
  </si>
  <si>
    <t>税　　額
　　　　（円）</t>
    <rPh sb="10" eb="11">
      <t>エン</t>
    </rPh>
    <phoneticPr fontId="2"/>
  </si>
  <si>
    <t>分）</t>
    <rPh sb="0" eb="1">
      <t>ブン</t>
    </rPh>
    <phoneticPr fontId="2"/>
  </si>
  <si>
    <t>計   Ａ
ａ+ｂ+ｃ+ｄ+ｅ+ｆ+ｇ</t>
  </si>
  <si>
    <t>課税標準の特例による
課税  　　　　　　Ｃ</t>
    <rPh sb="0" eb="2">
      <t>カゼイ</t>
    </rPh>
    <rPh sb="2" eb="4">
      <t>ヒョウジュン</t>
    </rPh>
    <rPh sb="5" eb="7">
      <t>トクレイ</t>
    </rPh>
    <rPh sb="11" eb="13">
      <t>カゼイ</t>
    </rPh>
    <phoneticPr fontId="2"/>
  </si>
  <si>
    <t>300万円以上</t>
  </si>
  <si>
    <t>1,000万円未満</t>
  </si>
  <si>
    <t>1,000万円</t>
  </si>
  <si>
    <t>1,000万円超</t>
  </si>
  <si>
    <t>5,000万円未満</t>
  </si>
  <si>
    <t>5,000万円以上</t>
  </si>
  <si>
    <t>１億円超</t>
  </si>
  <si>
    <t>10億円超</t>
  </si>
  <si>
    <t>50億円未満</t>
  </si>
  <si>
    <t>50億円超</t>
  </si>
  <si>
    <t>100億円未満</t>
  </si>
  <si>
    <t>　　　　　　　所 得 階 層
　資 本 金 別　　　　　　　　　　　</t>
  </si>
  <si>
    <t>　　　 は、その最終の段階で1件とした。なお、欠損法人等納付すべき税額がないものについても計上した。</t>
    <rPh sb="8" eb="10">
      <t>サイシュウ</t>
    </rPh>
    <rPh sb="11" eb="13">
      <t>ダンカイ</t>
    </rPh>
    <rPh sb="15" eb="16">
      <t>ケン</t>
    </rPh>
    <phoneticPr fontId="2"/>
  </si>
  <si>
    <t>平成30年度</t>
    <rPh sb="0" eb="2">
      <t>ヘイセイ</t>
    </rPh>
    <rPh sb="4" eb="6">
      <t>ネンド</t>
    </rPh>
    <phoneticPr fontId="2"/>
  </si>
  <si>
    <t xml:space="preserve">
収入金額
　　（千円）</t>
    <rPh sb="1" eb="2">
      <t>オサム</t>
    </rPh>
    <rPh sb="2" eb="3">
      <t>イ</t>
    </rPh>
    <rPh sb="3" eb="4">
      <t>キン</t>
    </rPh>
    <rPh sb="4" eb="5">
      <t>ガク</t>
    </rPh>
    <rPh sb="9" eb="11">
      <t>センエン</t>
    </rPh>
    <phoneticPr fontId="2"/>
  </si>
  <si>
    <t>分割基準による本県分収入金額
　　（千円）</t>
    <rPh sb="0" eb="2">
      <t>ブンカツ</t>
    </rPh>
    <rPh sb="2" eb="4">
      <t>キジュン</t>
    </rPh>
    <rPh sb="7" eb="9">
      <t>ホンケン</t>
    </rPh>
    <rPh sb="9" eb="10">
      <t>ブン</t>
    </rPh>
    <rPh sb="10" eb="12">
      <t>シュウニュウ</t>
    </rPh>
    <rPh sb="12" eb="14">
      <t>キンガク</t>
    </rPh>
    <rPh sb="18" eb="20">
      <t>センエン</t>
    </rPh>
    <phoneticPr fontId="2"/>
  </si>
  <si>
    <t xml:space="preserve">
収入金額
　　（千円）</t>
    <rPh sb="9" eb="11">
      <t>センエン</t>
    </rPh>
    <phoneticPr fontId="2"/>
  </si>
  <si>
    <t>所得金額
　　（千円）</t>
    <rPh sb="8" eb="10">
      <t>センエン</t>
    </rPh>
    <phoneticPr fontId="2"/>
  </si>
  <si>
    <t>令和元年度</t>
    <rPh sb="0" eb="2">
      <t>レイワ</t>
    </rPh>
    <rPh sb="2" eb="5">
      <t>ガンネンド</t>
    </rPh>
    <phoneticPr fontId="2"/>
  </si>
  <si>
    <t>収入金課税法人</t>
    <rPh sb="0" eb="3">
      <t>シュウニュウキン</t>
    </rPh>
    <rPh sb="3" eb="5">
      <t>カゼイ</t>
    </rPh>
    <rPh sb="5" eb="7">
      <t>ホウジン</t>
    </rPh>
    <phoneticPr fontId="2"/>
  </si>
  <si>
    <t>県内</t>
    <rPh sb="0" eb="2">
      <t>ケンナイ</t>
    </rPh>
    <phoneticPr fontId="2"/>
  </si>
  <si>
    <t>分割</t>
    <rPh sb="0" eb="2">
      <t>ブンカツ</t>
    </rPh>
    <phoneticPr fontId="2"/>
  </si>
  <si>
    <t>8 　法人事業税</t>
    <rPh sb="3" eb="4">
      <t>ホウ</t>
    </rPh>
    <rPh sb="4" eb="5">
      <t>ジン</t>
    </rPh>
    <rPh sb="5" eb="6">
      <t>コト</t>
    </rPh>
    <rPh sb="6" eb="7">
      <t>ギョウ</t>
    </rPh>
    <rPh sb="7" eb="8">
      <t>ゼイ</t>
    </rPh>
    <phoneticPr fontId="2"/>
  </si>
  <si>
    <t>令和2年度</t>
    <rPh sb="0" eb="2">
      <t>レイワ</t>
    </rPh>
    <rPh sb="3" eb="5">
      <t>ネンド</t>
    </rPh>
    <phoneticPr fontId="2"/>
  </si>
  <si>
    <t>　注　1　「現事業年度分」とは、令和2年2月1日から令和3年1月31日までの間に終了する事業年度分（同</t>
    <rPh sb="1" eb="2">
      <t>チュウ</t>
    </rPh>
    <rPh sb="16" eb="18">
      <t>レイワ</t>
    </rPh>
    <phoneticPr fontId="2"/>
  </si>
  <si>
    <t>　　　 日後に終了する事業年度分で令和3年3月31日までに申告書の提出があったものを含む。）について確</t>
    <rPh sb="4" eb="5">
      <t>ニチ</t>
    </rPh>
    <rPh sb="5" eb="6">
      <t>ゴ</t>
    </rPh>
    <rPh sb="7" eb="9">
      <t>シュウリョウ</t>
    </rPh>
    <rPh sb="11" eb="13">
      <t>ジギョウ</t>
    </rPh>
    <rPh sb="20" eb="21">
      <t>トシ</t>
    </rPh>
    <phoneticPr fontId="2"/>
  </si>
  <si>
    <t>　　　2　①及び⑦又は「所得（収入）金額」欄は、令和2年度において確定申告、修正申告、更正又は決定に</t>
    <rPh sb="21" eb="22">
      <t>ラン</t>
    </rPh>
    <rPh sb="24" eb="26">
      <t>レイワ</t>
    </rPh>
    <rPh sb="45" eb="46">
      <t>マタ</t>
    </rPh>
    <rPh sb="47" eb="49">
      <t>ケッテイ</t>
    </rPh>
    <phoneticPr fontId="2"/>
  </si>
  <si>
    <t>　　　 よって確定した事業税額（過事業年度分で令和元年度以前に申告等があり、令和2年度に修正申告、更</t>
    <rPh sb="7" eb="9">
      <t>カクテイ</t>
    </rPh>
    <rPh sb="11" eb="13">
      <t>ジギョウ</t>
    </rPh>
    <rPh sb="23" eb="25">
      <t>レイワ</t>
    </rPh>
    <rPh sb="25" eb="27">
      <t>ガンネン</t>
    </rPh>
    <rPh sb="38" eb="40">
      <t>レイワ</t>
    </rPh>
    <rPh sb="46" eb="48">
      <t>シンコク</t>
    </rPh>
    <rPh sb="49" eb="50">
      <t>サラ</t>
    </rPh>
    <phoneticPr fontId="2"/>
  </si>
  <si>
    <t>　　　 定した額である。</t>
    <rPh sb="4" eb="5">
      <t>テイ</t>
    </rPh>
    <phoneticPr fontId="2"/>
  </si>
  <si>
    <t>　注　1　この調は、令和2年2月1日から令和3年1月31日までの間に事業年度が終了し、かつ当該年度末までに申告納付期限の</t>
    <rPh sb="10" eb="12">
      <t>レイワ</t>
    </rPh>
    <rPh sb="20" eb="22">
      <t>レイワ</t>
    </rPh>
    <rPh sb="56" eb="57">
      <t>フ</t>
    </rPh>
    <rPh sb="57" eb="59">
      <t>キゲン</t>
    </rPh>
    <phoneticPr fontId="2"/>
  </si>
  <si>
    <r>
      <t>飲食</t>
    </r>
    <r>
      <rPr>
        <sz val="9"/>
        <rFont val="ＭＳ 明朝"/>
        <family val="1"/>
        <charset val="128"/>
      </rPr>
      <t>料品小売業</t>
    </r>
    <rPh sb="2" eb="3">
      <t>リョウ</t>
    </rPh>
    <phoneticPr fontId="2"/>
  </si>
  <si>
    <t>　　　2　税額は、課税標準が所得金額以外のものも含まれている。</t>
    <rPh sb="5" eb="7">
      <t>ゼイガク</t>
    </rPh>
    <rPh sb="9" eb="11">
      <t>カゼイ</t>
    </rPh>
    <rPh sb="11" eb="13">
      <t>ヒョウジュン</t>
    </rPh>
    <rPh sb="14" eb="16">
      <t>ショトク</t>
    </rPh>
    <rPh sb="16" eb="18">
      <t>キンガク</t>
    </rPh>
    <rPh sb="18" eb="20">
      <t>イガイ</t>
    </rPh>
    <rPh sb="24" eb="25">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</si>
</sst>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numFmt numFmtId="177" formatCode="#,##0_ "/>
    <numFmt numFmtId="178" formatCode="#,##0_ ;&quot;△&quot;\ #,##0_ ;&quot;-&quot;_ "/>
    <numFmt numFmtId="179" formatCode="#,##0_);[Red]\(#,##0\)"/>
  </numFmts>
  <fonts count="27" x14ac:knownFonts="1">
    <font>
      <sz val="11"/>
      <name val="ＭＳ Ｐゴシック"/>
      <family val="3"/>
    </font>
    <font>
      <sz val="11"/>
      <color theme="1"/>
      <name val="ＭＳ Ｐゴシック"/>
      <family val="3"/>
      <scheme val="minor"/>
    </font>
    <font>
      <sz val="6"/>
      <name val="ＭＳ Ｐゴシック"/>
      <family val="3"/>
    </font>
    <font>
      <sz val="9"/>
      <name val="ＭＳ 明朝"/>
      <family val="1"/>
    </font>
    <font>
      <sz val="16"/>
      <name val="ＭＳ 明朝"/>
      <family val="1"/>
    </font>
    <font>
      <sz val="14"/>
      <name val="ＭＳ 明朝"/>
      <family val="1"/>
    </font>
    <font>
      <sz val="9"/>
      <name val="ＭＳ Ｐゴシック"/>
      <family val="3"/>
    </font>
    <font>
      <sz val="9"/>
      <name val="ＭＳ Ｐ明朝"/>
      <family val="1"/>
    </font>
    <font>
      <sz val="11"/>
      <name val="ＭＳ Ｐゴシック"/>
      <family val="3"/>
    </font>
    <font>
      <sz val="9.5"/>
      <name val="ＭＳ Ｐゴシック"/>
      <family val="3"/>
    </font>
    <font>
      <sz val="8"/>
      <name val="ＭＳ 明朝"/>
      <family val="1"/>
    </font>
    <font>
      <b/>
      <sz val="12"/>
      <name val="ＭＳ Ｐゴシック"/>
      <family val="3"/>
    </font>
    <font>
      <sz val="16"/>
      <name val="ＭＳ Ｐ明朝"/>
      <family val="1"/>
    </font>
    <font>
      <sz val="10"/>
      <name val="ＭＳ Ｐゴシック"/>
      <family val="3"/>
    </font>
    <font>
      <sz val="10"/>
      <name val="ＭＳ Ｐ明朝"/>
      <family val="1"/>
    </font>
    <font>
      <sz val="11"/>
      <color theme="1"/>
      <name val="ＭＳ Ｐゴシック"/>
      <family val="3"/>
    </font>
    <font>
      <sz val="9"/>
      <color theme="1"/>
      <name val="ＭＳ 明朝"/>
      <family val="1"/>
    </font>
    <font>
      <sz val="14"/>
      <color theme="1"/>
      <name val="ＭＳ 明朝"/>
      <family val="1"/>
    </font>
    <font>
      <sz val="9"/>
      <color theme="1"/>
      <name val="ＭＳ Ｐ明朝"/>
      <family val="1"/>
    </font>
    <font>
      <sz val="9"/>
      <color theme="1"/>
      <name val="ＭＳ Ｐゴシック"/>
      <family val="3"/>
    </font>
    <font>
      <sz val="11"/>
      <color theme="1"/>
      <name val="ＭＳ 明朝"/>
      <family val="1"/>
    </font>
    <font>
      <b/>
      <sz val="12"/>
      <color theme="1"/>
      <name val="ＭＳ Ｐゴシック"/>
      <family val="3"/>
    </font>
    <font>
      <sz val="10"/>
      <color theme="1"/>
      <name val="ＭＳ Ｐゴシック"/>
      <family val="3"/>
    </font>
    <font>
      <sz val="11"/>
      <name val="ＭＳ 明朝"/>
      <family val="1"/>
    </font>
    <font>
      <sz val="9"/>
      <name val="ＭＳ Ｐゴシック"/>
      <family val="3"/>
      <charset val="128"/>
    </font>
    <font>
      <sz val="9"/>
      <color rgb="FF0070C0"/>
      <name val="ＭＳ 明朝"/>
      <family val="1"/>
    </font>
    <font>
      <sz val="9"/>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s>
  <cellStyleXfs count="3">
    <xf numFmtId="0" fontId="0" fillId="0" borderId="0"/>
    <xf numFmtId="0" fontId="1" fillId="0" borderId="0">
      <alignment vertical="center"/>
    </xf>
    <xf numFmtId="38" fontId="8" fillId="0" borderId="0" applyFont="0" applyFill="0" applyBorder="0" applyAlignment="0" applyProtection="0"/>
  </cellStyleXfs>
  <cellXfs count="200">
    <xf numFmtId="0" fontId="0" fillId="0" borderId="0" xfId="0"/>
    <xf numFmtId="0" fontId="0" fillId="0" borderId="0" xfId="0" applyFont="1" applyFill="1" applyAlignment="1">
      <alignment vertical="center"/>
    </xf>
    <xf numFmtId="0" fontId="0" fillId="0" borderId="0" xfId="0" applyNumberFormat="1"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left" vertical="center"/>
    </xf>
    <xf numFmtId="0" fontId="5" fillId="0" borderId="0" xfId="0" applyFont="1" applyFill="1" applyAlignment="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5" fillId="0" borderId="0" xfId="0" applyFont="1" applyFill="1" applyAlignment="1">
      <alignment horizontal="center"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0" xfId="0" applyFont="1" applyFill="1" applyAlignment="1">
      <alignment horizontal="center" vertical="center"/>
    </xf>
    <xf numFmtId="0" fontId="12" fillId="0" borderId="0" xfId="0" applyFont="1" applyFill="1" applyAlignment="1">
      <alignment horizontal="right" vertical="center"/>
    </xf>
    <xf numFmtId="0" fontId="3" fillId="0" borderId="3" xfId="0" applyFont="1" applyFill="1" applyBorder="1" applyAlignment="1">
      <alignment horizontal="center" vertical="center" wrapText="1"/>
    </xf>
    <xf numFmtId="0" fontId="4" fillId="0" borderId="0" xfId="0" applyFont="1" applyFill="1" applyAlignment="1">
      <alignment vertical="center"/>
    </xf>
    <xf numFmtId="0" fontId="3" fillId="0" borderId="1" xfId="0" applyFont="1" applyFill="1" applyBorder="1" applyAlignment="1">
      <alignment horizontal="center"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178" fontId="13" fillId="0" borderId="0" xfId="2" applyNumberFormat="1" applyFont="1" applyFill="1" applyBorder="1" applyAlignment="1">
      <alignment vertical="center" wrapText="1"/>
    </xf>
    <xf numFmtId="178" fontId="14" fillId="0" borderId="0" xfId="2" applyNumberFormat="1" applyFont="1" applyFill="1" applyBorder="1" applyAlignment="1" applyProtection="1">
      <alignment horizontal="right" vertical="center"/>
      <protection locked="0"/>
    </xf>
    <xf numFmtId="0" fontId="3" fillId="0" borderId="0" xfId="0" applyFont="1" applyFill="1" applyAlignment="1">
      <alignment horizontal="right" vertical="center"/>
    </xf>
    <xf numFmtId="0" fontId="6" fillId="0" borderId="8"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NumberFormat="1" applyFont="1" applyFill="1" applyBorder="1" applyAlignment="1">
      <alignment horizontal="center" vertical="center"/>
    </xf>
    <xf numFmtId="0" fontId="15" fillId="0" borderId="0" xfId="0" applyNumberFormat="1" applyFont="1" applyFill="1" applyAlignment="1">
      <alignment horizontal="center" vertical="center"/>
    </xf>
    <xf numFmtId="0" fontId="15" fillId="0" borderId="0" xfId="0" applyFont="1" applyFill="1" applyAlignment="1">
      <alignment vertical="center"/>
    </xf>
    <xf numFmtId="0" fontId="16" fillId="0" borderId="0" xfId="0" applyNumberFormat="1" applyFont="1" applyFill="1" applyAlignment="1">
      <alignment horizontal="center" vertical="center"/>
    </xf>
    <xf numFmtId="0" fontId="17" fillId="0" borderId="0" xfId="0" applyFont="1" applyFill="1" applyAlignment="1">
      <alignment vertical="center"/>
    </xf>
    <xf numFmtId="49" fontId="18" fillId="0" borderId="18" xfId="0" applyNumberFormat="1" applyFont="1" applyFill="1" applyBorder="1" applyAlignment="1">
      <alignment horizontal="right" vertical="center"/>
    </xf>
    <xf numFmtId="49" fontId="18" fillId="0" borderId="19" xfId="0" applyNumberFormat="1" applyFont="1" applyFill="1" applyBorder="1" applyAlignment="1">
      <alignment horizontal="right" vertical="center"/>
    </xf>
    <xf numFmtId="0" fontId="16" fillId="0" borderId="0" xfId="0" applyFont="1" applyFill="1" applyAlignment="1">
      <alignment vertical="center"/>
    </xf>
    <xf numFmtId="0" fontId="20" fillId="0" borderId="0" xfId="0" applyFont="1" applyFill="1" applyAlignment="1">
      <alignment vertical="center"/>
    </xf>
    <xf numFmtId="0" fontId="15" fillId="0" borderId="0" xfId="0" applyNumberFormat="1" applyFont="1" applyFill="1" applyBorder="1" applyAlignment="1">
      <alignment horizontal="center" vertical="center"/>
    </xf>
    <xf numFmtId="49" fontId="18" fillId="0" borderId="24" xfId="0" applyNumberFormat="1" applyFont="1" applyFill="1" applyBorder="1" applyAlignment="1">
      <alignment horizontal="right" vertical="center"/>
    </xf>
    <xf numFmtId="49" fontId="18" fillId="0" borderId="25" xfId="0" applyNumberFormat="1" applyFont="1" applyFill="1" applyBorder="1" applyAlignment="1">
      <alignment horizontal="right" vertical="center"/>
    </xf>
    <xf numFmtId="0" fontId="18" fillId="0" borderId="10" xfId="0" quotePrefix="1" applyFont="1" applyFill="1" applyBorder="1" applyAlignment="1" applyProtection="1">
      <alignment horizontal="center" vertical="center"/>
    </xf>
    <xf numFmtId="0" fontId="18" fillId="0" borderId="27" xfId="0" quotePrefix="1" applyFont="1" applyFill="1" applyBorder="1" applyAlignment="1" applyProtection="1">
      <alignment horizontal="center" vertical="center"/>
    </xf>
    <xf numFmtId="0" fontId="18" fillId="0" borderId="27"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41" fontId="15" fillId="0" borderId="0" xfId="0" applyNumberFormat="1" applyFont="1" applyFill="1" applyAlignment="1">
      <alignment horizontal="right" vertical="center" wrapText="1"/>
    </xf>
    <xf numFmtId="49" fontId="16" fillId="0" borderId="4" xfId="0" applyNumberFormat="1" applyFont="1" applyFill="1" applyBorder="1" applyAlignment="1" applyProtection="1">
      <alignment horizontal="center" vertical="center" wrapText="1"/>
    </xf>
    <xf numFmtId="0" fontId="21" fillId="0" borderId="0" xfId="0" applyFont="1" applyFill="1" applyAlignment="1">
      <alignment horizontal="center" vertical="center"/>
    </xf>
    <xf numFmtId="0" fontId="16" fillId="0" borderId="4" xfId="0" applyFont="1" applyFill="1" applyBorder="1" applyAlignment="1">
      <alignment horizontal="center" vertical="center" wrapText="1"/>
    </xf>
    <xf numFmtId="49" fontId="16" fillId="0" borderId="5" xfId="0" applyNumberFormat="1" applyFont="1" applyFill="1" applyBorder="1" applyAlignment="1" applyProtection="1">
      <alignment vertical="center"/>
    </xf>
    <xf numFmtId="0" fontId="16" fillId="0" borderId="0" xfId="0" applyFont="1" applyFill="1" applyBorder="1" applyAlignment="1">
      <alignment vertical="center"/>
    </xf>
    <xf numFmtId="41" fontId="19" fillId="0" borderId="0" xfId="0" applyNumberFormat="1" applyFont="1" applyFill="1" applyBorder="1" applyAlignment="1">
      <alignment vertical="center" wrapText="1"/>
    </xf>
    <xf numFmtId="0" fontId="18" fillId="0" borderId="0" xfId="0" applyNumberFormat="1" applyFont="1" applyFill="1" applyBorder="1" applyAlignment="1">
      <alignment vertical="center" wrapText="1"/>
    </xf>
    <xf numFmtId="0" fontId="18" fillId="0" borderId="0" xfId="0" applyNumberFormat="1" applyFont="1" applyFill="1" applyBorder="1" applyAlignment="1">
      <alignment vertical="center"/>
    </xf>
    <xf numFmtId="0" fontId="15" fillId="0" borderId="0" xfId="0" applyFont="1" applyFill="1" applyBorder="1" applyAlignment="1">
      <alignment vertical="center"/>
    </xf>
    <xf numFmtId="41" fontId="22" fillId="0" borderId="0" xfId="0" applyNumberFormat="1" applyFont="1" applyFill="1" applyBorder="1" applyAlignment="1">
      <alignment vertical="center"/>
    </xf>
    <xf numFmtId="0" fontId="20" fillId="0" borderId="0" xfId="0" applyFont="1" applyFill="1" applyBorder="1" applyAlignment="1">
      <alignment vertical="center"/>
    </xf>
    <xf numFmtId="0" fontId="23" fillId="0" borderId="0" xfId="0" applyFont="1" applyFill="1" applyAlignment="1">
      <alignment vertical="center"/>
    </xf>
    <xf numFmtId="0" fontId="3" fillId="0" borderId="10" xfId="0" applyFont="1" applyFill="1" applyBorder="1" applyAlignment="1">
      <alignment horizontal="distributed" vertical="center"/>
    </xf>
    <xf numFmtId="0" fontId="3" fillId="0" borderId="27" xfId="0" applyFont="1" applyFill="1" applyBorder="1" applyAlignment="1">
      <alignment horizontal="distributed" vertical="center"/>
    </xf>
    <xf numFmtId="0" fontId="3" fillId="0" borderId="11" xfId="0" applyFont="1" applyFill="1" applyBorder="1" applyAlignment="1">
      <alignment horizontal="distributed" vertical="center"/>
    </xf>
    <xf numFmtId="0" fontId="7" fillId="0" borderId="27" xfId="0" applyNumberFormat="1" applyFont="1" applyFill="1" applyBorder="1" applyAlignment="1">
      <alignment horizontal="center" vertical="center"/>
    </xf>
    <xf numFmtId="178" fontId="7" fillId="0" borderId="27" xfId="2" applyNumberFormat="1" applyFont="1" applyBorder="1" applyAlignment="1" applyProtection="1">
      <alignment vertical="center"/>
      <protection locked="0"/>
    </xf>
    <xf numFmtId="0" fontId="0" fillId="0" borderId="1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6" fillId="0" borderId="9" xfId="0" applyNumberFormat="1" applyFont="1" applyFill="1" applyBorder="1" applyAlignment="1">
      <alignment horizontal="center" vertical="center"/>
    </xf>
    <xf numFmtId="0" fontId="5" fillId="0" borderId="7" xfId="0" applyFont="1" applyBorder="1" applyAlignment="1">
      <alignment vertical="center"/>
    </xf>
    <xf numFmtId="0" fontId="5" fillId="0" borderId="9" xfId="0" applyFont="1" applyBorder="1" applyAlignment="1">
      <alignment vertical="center"/>
    </xf>
    <xf numFmtId="178" fontId="7" fillId="0" borderId="0" xfId="0" applyNumberFormat="1" applyFont="1" applyBorder="1" applyAlignment="1">
      <alignment vertical="center"/>
    </xf>
    <xf numFmtId="178" fontId="13" fillId="0" borderId="0" xfId="0" applyNumberFormat="1" applyFont="1" applyBorder="1" applyAlignment="1">
      <alignment vertical="center"/>
    </xf>
    <xf numFmtId="0" fontId="24" fillId="0" borderId="4" xfId="0" applyNumberFormat="1" applyFont="1" applyFill="1" applyBorder="1" applyAlignment="1">
      <alignment horizontal="center" vertical="center"/>
    </xf>
    <xf numFmtId="178" fontId="0" fillId="0" borderId="0" xfId="0" applyNumberFormat="1" applyFont="1" applyFill="1" applyAlignment="1">
      <alignment vertical="center"/>
    </xf>
    <xf numFmtId="0" fontId="15" fillId="0" borderId="0" xfId="0" applyFont="1" applyFill="1" applyAlignment="1">
      <alignment vertical="center" wrapText="1"/>
    </xf>
    <xf numFmtId="38" fontId="15" fillId="0" borderId="0" xfId="2" applyFont="1" applyFill="1" applyAlignment="1">
      <alignment vertical="center"/>
    </xf>
    <xf numFmtId="38" fontId="0" fillId="0" borderId="0" xfId="2" applyFont="1" applyFill="1" applyAlignment="1">
      <alignment vertical="center"/>
    </xf>
    <xf numFmtId="38" fontId="3" fillId="0" borderId="0" xfId="2" applyFont="1" applyFill="1" applyAlignment="1">
      <alignment vertical="center"/>
    </xf>
    <xf numFmtId="38" fontId="3" fillId="0" borderId="0" xfId="2" applyFont="1" applyFill="1" applyAlignment="1">
      <alignment vertical="center" wrapText="1"/>
    </xf>
    <xf numFmtId="38" fontId="25" fillId="0" borderId="0" xfId="2" applyFont="1" applyFill="1" applyAlignment="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26" fillId="0" borderId="4" xfId="0" applyFont="1" applyFill="1" applyBorder="1" applyAlignment="1">
      <alignment horizontal="center" vertical="center"/>
    </xf>
    <xf numFmtId="0" fontId="2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6" fillId="0" borderId="0" xfId="0" applyFont="1" applyFill="1" applyAlignment="1">
      <alignment vertical="center"/>
    </xf>
    <xf numFmtId="178" fontId="7" fillId="0" borderId="10" xfId="0" applyNumberFormat="1" applyFont="1" applyFill="1" applyBorder="1" applyAlignment="1" applyProtection="1">
      <alignment vertical="center" wrapText="1"/>
      <protection locked="0"/>
    </xf>
    <xf numFmtId="178" fontId="7" fillId="0" borderId="11" xfId="0" applyNumberFormat="1" applyFont="1" applyFill="1" applyBorder="1" applyAlignment="1" applyProtection="1">
      <alignment vertical="center" wrapText="1"/>
      <protection locked="0"/>
    </xf>
    <xf numFmtId="178" fontId="7" fillId="0" borderId="4" xfId="0" applyNumberFormat="1" applyFont="1" applyFill="1" applyBorder="1" applyAlignment="1" applyProtection="1">
      <alignment vertical="center" wrapText="1"/>
      <protection locked="0"/>
    </xf>
    <xf numFmtId="178" fontId="9" fillId="0" borderId="4" xfId="2" applyNumberFormat="1" applyFont="1" applyFill="1" applyBorder="1" applyAlignment="1">
      <alignment vertical="center" wrapText="1"/>
    </xf>
    <xf numFmtId="178" fontId="7" fillId="0" borderId="4" xfId="2" applyNumberFormat="1" applyFont="1" applyFill="1" applyBorder="1" applyAlignment="1">
      <alignment vertical="center" wrapText="1"/>
    </xf>
    <xf numFmtId="178" fontId="7" fillId="0" borderId="4" xfId="2" quotePrefix="1" applyNumberFormat="1" applyFont="1" applyFill="1" applyBorder="1" applyAlignment="1" applyProtection="1">
      <alignment vertical="center" wrapText="1"/>
      <protection locked="0"/>
    </xf>
    <xf numFmtId="178" fontId="7" fillId="0" borderId="10" xfId="0" applyNumberFormat="1" applyFont="1" applyFill="1" applyBorder="1" applyAlignment="1">
      <alignment vertical="center" wrapText="1"/>
    </xf>
    <xf numFmtId="178" fontId="7" fillId="0" borderId="11" xfId="0" applyNumberFormat="1" applyFont="1" applyFill="1" applyBorder="1" applyAlignment="1">
      <alignment vertical="center" wrapText="1"/>
    </xf>
    <xf numFmtId="178" fontId="7" fillId="0" borderId="4" xfId="2" applyNumberFormat="1" applyFont="1" applyFill="1" applyBorder="1" applyAlignment="1">
      <alignment horizontal="right" vertical="center" wrapText="1"/>
    </xf>
    <xf numFmtId="178" fontId="6" fillId="0" borderId="13" xfId="2" applyNumberFormat="1" applyFont="1" applyFill="1" applyBorder="1" applyAlignment="1">
      <alignment horizontal="right" vertical="center" wrapText="1"/>
    </xf>
    <xf numFmtId="178" fontId="9" fillId="0" borderId="13" xfId="2" applyNumberFormat="1" applyFont="1" applyFill="1" applyBorder="1" applyAlignment="1">
      <alignment horizontal="right" vertical="center" wrapText="1"/>
    </xf>
    <xf numFmtId="177" fontId="7" fillId="0" borderId="4" xfId="2" applyNumberFormat="1" applyFont="1" applyFill="1" applyBorder="1" applyAlignment="1">
      <alignment vertical="center" wrapText="1"/>
    </xf>
    <xf numFmtId="178" fontId="9" fillId="0" borderId="3" xfId="2" applyNumberFormat="1" applyFont="1" applyFill="1" applyBorder="1" applyAlignment="1">
      <alignment vertical="center" wrapText="1"/>
    </xf>
    <xf numFmtId="0" fontId="13" fillId="0" borderId="0" xfId="0" applyFont="1" applyFill="1" applyAlignment="1">
      <alignment vertical="center"/>
    </xf>
    <xf numFmtId="41" fontId="0" fillId="0" borderId="0" xfId="0" applyNumberFormat="1" applyFont="1" applyFill="1" applyAlignment="1">
      <alignment horizontal="right" vertical="center" wrapText="1"/>
    </xf>
    <xf numFmtId="41" fontId="26" fillId="0" borderId="0" xfId="0" applyNumberFormat="1" applyFont="1" applyFill="1" applyAlignment="1">
      <alignment vertical="center"/>
    </xf>
    <xf numFmtId="0" fontId="23" fillId="0" borderId="0" xfId="0" applyFont="1" applyFill="1" applyBorder="1" applyAlignment="1">
      <alignment vertical="center"/>
    </xf>
    <xf numFmtId="41" fontId="3" fillId="0" borderId="0" xfId="0" applyNumberFormat="1" applyFont="1" applyFill="1" applyAlignment="1">
      <alignment vertical="center"/>
    </xf>
    <xf numFmtId="179" fontId="7" fillId="0" borderId="10" xfId="2" applyNumberFormat="1" applyFont="1" applyBorder="1" applyAlignment="1">
      <alignment vertical="center"/>
    </xf>
    <xf numFmtId="179" fontId="7" fillId="0" borderId="24" xfId="2" applyNumberFormat="1" applyFont="1" applyBorder="1" applyAlignment="1">
      <alignment vertical="center"/>
    </xf>
    <xf numFmtId="179" fontId="7" fillId="0" borderId="27" xfId="2" applyNumberFormat="1" applyFont="1" applyBorder="1" applyAlignment="1" applyProtection="1">
      <alignment vertical="center"/>
      <protection locked="0"/>
    </xf>
    <xf numFmtId="179" fontId="7" fillId="0" borderId="19" xfId="2" applyNumberFormat="1" applyFont="1" applyBorder="1" applyAlignment="1" applyProtection="1">
      <alignment vertical="center"/>
      <protection locked="0"/>
    </xf>
    <xf numFmtId="179" fontId="7" fillId="0" borderId="11" xfId="2" applyNumberFormat="1" applyFont="1" applyBorder="1" applyAlignment="1">
      <alignment vertical="center"/>
    </xf>
    <xf numFmtId="179" fontId="7" fillId="0" borderId="26" xfId="2" applyNumberFormat="1" applyFont="1" applyBorder="1" applyAlignment="1">
      <alignment vertical="center"/>
    </xf>
    <xf numFmtId="179" fontId="9" fillId="0" borderId="3" xfId="0" applyNumberFormat="1" applyFont="1" applyBorder="1" applyAlignment="1">
      <alignment vertical="center"/>
    </xf>
    <xf numFmtId="179" fontId="9" fillId="0" borderId="28" xfId="2" applyNumberFormat="1" applyFont="1" applyBorder="1" applyAlignment="1">
      <alignment vertical="center"/>
    </xf>
    <xf numFmtId="178" fontId="7" fillId="0" borderId="10" xfId="2" applyNumberFormat="1" applyFont="1" applyBorder="1" applyAlignment="1">
      <alignment vertical="center"/>
    </xf>
    <xf numFmtId="178" fontId="7" fillId="0" borderId="18" xfId="0" applyNumberFormat="1" applyFont="1" applyBorder="1" applyAlignment="1">
      <alignment vertical="center"/>
    </xf>
    <xf numFmtId="178" fontId="7" fillId="0" borderId="27" xfId="2" applyNumberFormat="1" applyFont="1" applyBorder="1" applyAlignment="1">
      <alignment vertical="center"/>
    </xf>
    <xf numFmtId="178" fontId="7" fillId="0" borderId="19" xfId="0" applyNumberFormat="1" applyFont="1" applyBorder="1" applyAlignment="1">
      <alignment vertical="center"/>
    </xf>
    <xf numFmtId="178" fontId="7" fillId="0" borderId="11" xfId="2" applyNumberFormat="1" applyFont="1" applyBorder="1" applyAlignment="1">
      <alignment vertical="center"/>
    </xf>
    <xf numFmtId="178" fontId="7" fillId="0" borderId="20" xfId="0" applyNumberFormat="1" applyFont="1" applyBorder="1" applyAlignment="1">
      <alignment vertical="center"/>
    </xf>
    <xf numFmtId="178" fontId="9" fillId="0" borderId="3" xfId="0" applyNumberFormat="1" applyFont="1" applyBorder="1" applyAlignment="1">
      <alignment vertical="center"/>
    </xf>
    <xf numFmtId="178" fontId="9" fillId="0" borderId="9" xfId="0" applyNumberFormat="1" applyFont="1" applyBorder="1" applyAlignment="1">
      <alignment vertical="center"/>
    </xf>
    <xf numFmtId="178" fontId="7" fillId="0" borderId="4" xfId="2" applyNumberFormat="1" applyFont="1" applyBorder="1" applyAlignment="1" applyProtection="1">
      <alignment vertical="center"/>
      <protection locked="0"/>
    </xf>
    <xf numFmtId="178" fontId="7" fillId="0" borderId="4" xfId="2" applyNumberFormat="1" applyFont="1" applyBorder="1" applyAlignment="1">
      <alignment vertical="center"/>
    </xf>
    <xf numFmtId="178" fontId="7" fillId="0" borderId="10" xfId="2" applyNumberFormat="1" applyFont="1" applyBorder="1" applyAlignment="1" applyProtection="1">
      <alignment vertical="center"/>
      <protection locked="0"/>
    </xf>
    <xf numFmtId="178" fontId="7" fillId="0" borderId="11" xfId="2" applyNumberFormat="1" applyFont="1" applyBorder="1" applyAlignment="1" applyProtection="1">
      <alignment vertical="center"/>
      <protection locked="0"/>
    </xf>
    <xf numFmtId="178" fontId="9" fillId="0" borderId="4" xfId="2" applyNumberFormat="1" applyFont="1" applyBorder="1" applyAlignment="1">
      <alignment vertical="center"/>
    </xf>
    <xf numFmtId="176" fontId="7" fillId="0" borderId="10" xfId="0" applyNumberFormat="1" applyFont="1" applyFill="1" applyBorder="1" applyAlignment="1" applyProtection="1">
      <alignment horizontal="right" vertical="center"/>
    </xf>
    <xf numFmtId="3" fontId="7" fillId="0" borderId="10" xfId="0" applyNumberFormat="1" applyFont="1" applyFill="1" applyBorder="1" applyAlignment="1" applyProtection="1">
      <alignment horizontal="right" vertical="center"/>
    </xf>
    <xf numFmtId="3" fontId="7" fillId="0" borderId="10" xfId="0" applyNumberFormat="1" applyFont="1" applyFill="1" applyBorder="1" applyAlignment="1">
      <alignment horizontal="right" vertical="center"/>
    </xf>
    <xf numFmtId="176" fontId="7" fillId="0" borderId="27" xfId="0" applyNumberFormat="1" applyFont="1" applyFill="1" applyBorder="1" applyAlignment="1" applyProtection="1">
      <alignment horizontal="right" vertical="center"/>
    </xf>
    <xf numFmtId="3" fontId="7" fillId="0" borderId="27" xfId="0" applyNumberFormat="1" applyFont="1" applyFill="1" applyBorder="1" applyAlignment="1" applyProtection="1">
      <alignment horizontal="right" vertical="center"/>
    </xf>
    <xf numFmtId="3" fontId="7" fillId="0" borderId="27" xfId="0" applyNumberFormat="1" applyFont="1" applyFill="1" applyBorder="1" applyAlignment="1">
      <alignment horizontal="right" vertical="center"/>
    </xf>
    <xf numFmtId="176" fontId="7" fillId="0" borderId="11" xfId="0" applyNumberFormat="1" applyFont="1" applyFill="1" applyBorder="1" applyAlignment="1" applyProtection="1">
      <alignment horizontal="right" vertical="center"/>
    </xf>
    <xf numFmtId="3" fontId="7" fillId="0" borderId="11" xfId="0" applyNumberFormat="1" applyFont="1" applyFill="1" applyBorder="1" applyAlignment="1" applyProtection="1">
      <alignment horizontal="right" vertical="center"/>
    </xf>
    <xf numFmtId="3" fontId="7" fillId="0" borderId="11" xfId="0" applyNumberFormat="1" applyFont="1" applyFill="1" applyBorder="1" applyAlignment="1">
      <alignment horizontal="right" vertical="center"/>
    </xf>
    <xf numFmtId="3" fontId="9" fillId="0" borderId="4" xfId="0" applyNumberFormat="1" applyFont="1" applyFill="1" applyBorder="1" applyAlignment="1" applyProtection="1">
      <alignment horizontal="right" vertical="center"/>
    </xf>
    <xf numFmtId="176" fontId="9" fillId="0" borderId="4" xfId="0" applyNumberFormat="1" applyFont="1" applyFill="1" applyBorder="1" applyAlignment="1" applyProtection="1">
      <alignment horizontal="right" vertical="center"/>
    </xf>
    <xf numFmtId="176" fontId="9" fillId="0" borderId="13" xfId="0" applyNumberFormat="1" applyFont="1" applyFill="1" applyBorder="1" applyAlignment="1" applyProtection="1">
      <alignment horizontal="right" vertical="center"/>
    </xf>
    <xf numFmtId="3" fontId="9" fillId="0" borderId="13" xfId="0" applyNumberFormat="1" applyFont="1" applyFill="1" applyBorder="1" applyAlignment="1">
      <alignment horizontal="right" vertical="center"/>
    </xf>
    <xf numFmtId="3" fontId="9" fillId="0" borderId="13" xfId="0" applyNumberFormat="1" applyFont="1" applyFill="1" applyBorder="1" applyAlignment="1" applyProtection="1">
      <alignment horizontal="righ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1" xfId="0" applyFont="1" applyFill="1" applyBorder="1" applyAlignment="1">
      <alignment vertical="center"/>
    </xf>
    <xf numFmtId="0" fontId="3" fillId="0" borderId="7" xfId="0" applyFont="1" applyFill="1" applyBorder="1" applyAlignment="1">
      <alignment vertical="center"/>
    </xf>
    <xf numFmtId="0" fontId="3" fillId="0" borderId="2" xfId="0" applyFont="1" applyFill="1" applyBorder="1" applyAlignment="1">
      <alignment vertical="center"/>
    </xf>
    <xf numFmtId="0" fontId="3" fillId="0" borderId="8" xfId="0" applyFont="1" applyFill="1" applyBorder="1" applyAlignment="1">
      <alignment vertical="center"/>
    </xf>
    <xf numFmtId="0" fontId="3" fillId="0" borderId="3" xfId="0" applyFont="1" applyFill="1" applyBorder="1" applyAlignment="1">
      <alignment vertical="center"/>
    </xf>
    <xf numFmtId="0" fontId="3" fillId="0" borderId="9" xfId="0" applyFont="1" applyFill="1" applyBorder="1" applyAlignment="1">
      <alignment vertical="center"/>
    </xf>
    <xf numFmtId="0" fontId="3" fillId="0" borderId="1" xfId="0" applyNumberFormat="1" applyFont="1" applyFill="1" applyBorder="1" applyAlignment="1">
      <alignment horizontal="center" vertical="center" textRotation="255"/>
    </xf>
    <xf numFmtId="0" fontId="3" fillId="0" borderId="2" xfId="0" applyNumberFormat="1"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distributed" vertical="center" textRotation="255"/>
    </xf>
    <xf numFmtId="0" fontId="3" fillId="0" borderId="4" xfId="0" applyFont="1" applyFill="1" applyBorder="1" applyAlignment="1">
      <alignment horizontal="distributed" vertical="center"/>
    </xf>
    <xf numFmtId="0" fontId="3" fillId="0" borderId="1"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xf>
    <xf numFmtId="0" fontId="16" fillId="0" borderId="4" xfId="0" applyFont="1" applyFill="1" applyBorder="1" applyAlignment="1" applyProtection="1">
      <alignment horizontal="center" vertical="center"/>
    </xf>
    <xf numFmtId="0" fontId="16" fillId="0" borderId="5" xfId="0" applyFont="1" applyFill="1" applyBorder="1" applyAlignment="1" applyProtection="1">
      <alignment horizontal="right" vertical="center"/>
    </xf>
    <xf numFmtId="0" fontId="16" fillId="0" borderId="6" xfId="0" applyFont="1" applyFill="1" applyBorder="1" applyAlignment="1" applyProtection="1">
      <alignment horizontal="right" vertical="center"/>
    </xf>
    <xf numFmtId="0" fontId="16" fillId="0" borderId="6" xfId="0" applyFont="1" applyFill="1" applyBorder="1" applyAlignment="1" applyProtection="1">
      <alignment horizontal="left" vertical="center"/>
    </xf>
    <xf numFmtId="0" fontId="16" fillId="0" borderId="12" xfId="0" applyFont="1" applyFill="1" applyBorder="1" applyAlignment="1" applyProtection="1">
      <alignment horizontal="left" vertical="center"/>
    </xf>
    <xf numFmtId="49" fontId="16" fillId="0" borderId="4" xfId="0" applyNumberFormat="1" applyFont="1" applyFill="1" applyBorder="1" applyAlignment="1" applyProtection="1">
      <alignment horizontal="center" vertical="center"/>
    </xf>
    <xf numFmtId="49" fontId="16" fillId="0" borderId="6" xfId="0" applyNumberFormat="1" applyFont="1" applyFill="1" applyBorder="1" applyAlignment="1" applyProtection="1">
      <alignment vertical="center"/>
    </xf>
    <xf numFmtId="49" fontId="16" fillId="0" borderId="12" xfId="0" applyNumberFormat="1" applyFont="1" applyFill="1" applyBorder="1" applyAlignment="1" applyProtection="1">
      <alignment vertical="center"/>
    </xf>
    <xf numFmtId="49" fontId="16" fillId="0" borderId="4" xfId="0" applyNumberFormat="1" applyFont="1" applyFill="1" applyBorder="1" applyAlignment="1" applyProtection="1">
      <alignment horizontal="center" vertical="center" wrapText="1"/>
    </xf>
    <xf numFmtId="0" fontId="16" fillId="0" borderId="4" xfId="0" applyFont="1" applyFill="1" applyBorder="1" applyAlignment="1">
      <alignment horizontal="center" vertical="center" wrapText="1"/>
    </xf>
    <xf numFmtId="49" fontId="18" fillId="0" borderId="19" xfId="0" applyNumberFormat="1" applyFont="1" applyFill="1" applyBorder="1" applyAlignment="1">
      <alignment horizontal="center" vertical="center"/>
    </xf>
    <xf numFmtId="49" fontId="18" fillId="0" borderId="25" xfId="0" applyNumberFormat="1" applyFont="1" applyFill="1" applyBorder="1" applyAlignment="1">
      <alignment horizontal="center" vertical="center"/>
    </xf>
    <xf numFmtId="49" fontId="18" fillId="0" borderId="20" xfId="0" applyNumberFormat="1" applyFont="1" applyFill="1" applyBorder="1" applyAlignment="1">
      <alignment horizontal="center" vertical="center"/>
    </xf>
    <xf numFmtId="49" fontId="18" fillId="0" borderId="26" xfId="0" applyNumberFormat="1" applyFont="1" applyFill="1" applyBorder="1" applyAlignment="1">
      <alignment horizontal="center" vertical="center"/>
    </xf>
    <xf numFmtId="49" fontId="19" fillId="0" borderId="5" xfId="0" applyNumberFormat="1" applyFont="1" applyFill="1" applyBorder="1" applyAlignment="1">
      <alignment horizontal="center" vertical="center"/>
    </xf>
    <xf numFmtId="49" fontId="19" fillId="0" borderId="12" xfId="0" applyNumberFormat="1" applyFont="1" applyFill="1" applyBorder="1" applyAlignment="1">
      <alignment horizontal="center" vertical="center"/>
    </xf>
    <xf numFmtId="0" fontId="16" fillId="0" borderId="15"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1" xfId="0" applyNumberFormat="1" applyFont="1" applyFill="1" applyBorder="1" applyAlignment="1">
      <alignment horizontal="center" vertical="center" textRotation="255"/>
    </xf>
    <xf numFmtId="0" fontId="16" fillId="0" borderId="2" xfId="0" applyNumberFormat="1" applyFont="1" applyFill="1" applyBorder="1" applyAlignment="1">
      <alignment horizontal="center" vertical="center" textRotation="255"/>
    </xf>
    <xf numFmtId="0" fontId="16" fillId="0" borderId="3" xfId="0" applyFont="1" applyFill="1" applyBorder="1" applyAlignment="1">
      <alignment horizontal="center" vertical="center" textRotation="255"/>
    </xf>
    <xf numFmtId="0" fontId="26" fillId="0" borderId="12" xfId="0" applyFont="1" applyFill="1" applyBorder="1" applyAlignment="1">
      <alignment horizontal="center" vertical="center"/>
    </xf>
  </cellXfs>
  <cellStyles count="3">
    <cellStyle name="桁区切り" xfId="2" builtinId="6"/>
    <cellStyle name="標準" xfId="0" builtinId="0"/>
    <cellStyle name="標準 3" xfId="1"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27940</xdr:colOff>
      <xdr:row>6</xdr:row>
      <xdr:rowOff>0</xdr:rowOff>
    </xdr:from>
    <xdr:to>
      <xdr:col>0</xdr:col>
      <xdr:colOff>171450</xdr:colOff>
      <xdr:row>6</xdr:row>
      <xdr:rowOff>0</xdr:rowOff>
    </xdr:to>
    <xdr:sp macro="" textlink="">
      <xdr:nvSpPr>
        <xdr:cNvPr id="2" name="テキスト 1">
          <a:extLst>
            <a:ext uri="{FF2B5EF4-FFF2-40B4-BE49-F238E27FC236}">
              <a16:creationId xmlns:a16="http://schemas.microsoft.com/office/drawing/2014/main" id="{00000000-0008-0000-0100-000002000000}"/>
            </a:ext>
          </a:extLst>
        </xdr:cNvPr>
        <xdr:cNvSpPr txBox="1">
          <a:spLocks noChangeArrowheads="1"/>
        </xdr:cNvSpPr>
      </xdr:nvSpPr>
      <xdr:spPr>
        <a:xfrm>
          <a:off x="27940" y="1619250"/>
          <a:ext cx="14351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twoCellAnchor>
    <xdr:from>
      <xdr:col>0</xdr:col>
      <xdr:colOff>27940</xdr:colOff>
      <xdr:row>25</xdr:row>
      <xdr:rowOff>0</xdr:rowOff>
    </xdr:from>
    <xdr:to>
      <xdr:col>0</xdr:col>
      <xdr:colOff>171450</xdr:colOff>
      <xdr:row>25</xdr:row>
      <xdr:rowOff>0</xdr:rowOff>
    </xdr:to>
    <xdr:sp macro="" textlink="">
      <xdr:nvSpPr>
        <xdr:cNvPr id="3" name="テキスト 3">
          <a:extLst>
            <a:ext uri="{FF2B5EF4-FFF2-40B4-BE49-F238E27FC236}">
              <a16:creationId xmlns:a16="http://schemas.microsoft.com/office/drawing/2014/main" id="{00000000-0008-0000-0100-000003000000}"/>
            </a:ext>
          </a:extLst>
        </xdr:cNvPr>
        <xdr:cNvSpPr txBox="1">
          <a:spLocks noChangeArrowheads="1"/>
        </xdr:cNvSpPr>
      </xdr:nvSpPr>
      <xdr:spPr>
        <a:xfrm>
          <a:off x="27940" y="6496050"/>
          <a:ext cx="14351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twoCellAnchor>
    <xdr:from>
      <xdr:col>0</xdr:col>
      <xdr:colOff>27940</xdr:colOff>
      <xdr:row>25</xdr:row>
      <xdr:rowOff>0</xdr:rowOff>
    </xdr:from>
    <xdr:to>
      <xdr:col>0</xdr:col>
      <xdr:colOff>171450</xdr:colOff>
      <xdr:row>25</xdr:row>
      <xdr:rowOff>0</xdr:rowOff>
    </xdr:to>
    <xdr:sp macro="" textlink="">
      <xdr:nvSpPr>
        <xdr:cNvPr id="4" name="テキスト 1">
          <a:extLst>
            <a:ext uri="{FF2B5EF4-FFF2-40B4-BE49-F238E27FC236}">
              <a16:creationId xmlns:a16="http://schemas.microsoft.com/office/drawing/2014/main" id="{00000000-0008-0000-0100-000004000000}"/>
            </a:ext>
          </a:extLst>
        </xdr:cNvPr>
        <xdr:cNvSpPr txBox="1">
          <a:spLocks noChangeArrowheads="1"/>
        </xdr:cNvSpPr>
      </xdr:nvSpPr>
      <xdr:spPr>
        <a:xfrm>
          <a:off x="27940" y="6496050"/>
          <a:ext cx="14351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twoCellAnchor>
    <xdr:from>
      <xdr:col>15</xdr:col>
      <xdr:colOff>28575</xdr:colOff>
      <xdr:row>6</xdr:row>
      <xdr:rowOff>0</xdr:rowOff>
    </xdr:from>
    <xdr:to>
      <xdr:col>15</xdr:col>
      <xdr:colOff>171450</xdr:colOff>
      <xdr:row>6</xdr:row>
      <xdr:rowOff>0</xdr:rowOff>
    </xdr:to>
    <xdr:sp macro="" textlink="">
      <xdr:nvSpPr>
        <xdr:cNvPr id="5" name="テキスト 1">
          <a:extLst>
            <a:ext uri="{FF2B5EF4-FFF2-40B4-BE49-F238E27FC236}">
              <a16:creationId xmlns:a16="http://schemas.microsoft.com/office/drawing/2014/main" id="{00000000-0008-0000-0100-000005000000}"/>
            </a:ext>
          </a:extLst>
        </xdr:cNvPr>
        <xdr:cNvSpPr txBox="1">
          <a:spLocks noChangeArrowheads="1"/>
        </xdr:cNvSpPr>
      </xdr:nvSpPr>
      <xdr:spPr>
        <a:xfrm>
          <a:off x="7448550" y="1619250"/>
          <a:ext cx="14287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twoCellAnchor>
    <xdr:from>
      <xdr:col>27</xdr:col>
      <xdr:colOff>28575</xdr:colOff>
      <xdr:row>6</xdr:row>
      <xdr:rowOff>0</xdr:rowOff>
    </xdr:from>
    <xdr:to>
      <xdr:col>27</xdr:col>
      <xdr:colOff>171450</xdr:colOff>
      <xdr:row>6</xdr:row>
      <xdr:rowOff>0</xdr:rowOff>
    </xdr:to>
    <xdr:sp macro="" textlink="">
      <xdr:nvSpPr>
        <xdr:cNvPr id="6" name="テキスト 1">
          <a:extLst>
            <a:ext uri="{FF2B5EF4-FFF2-40B4-BE49-F238E27FC236}">
              <a16:creationId xmlns:a16="http://schemas.microsoft.com/office/drawing/2014/main" id="{00000000-0008-0000-0100-000006000000}"/>
            </a:ext>
          </a:extLst>
        </xdr:cNvPr>
        <xdr:cNvSpPr txBox="1">
          <a:spLocks noChangeArrowheads="1"/>
        </xdr:cNvSpPr>
      </xdr:nvSpPr>
      <xdr:spPr>
        <a:xfrm>
          <a:off x="12934950" y="1619250"/>
          <a:ext cx="14287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twoCellAnchor>
    <xdr:from>
      <xdr:col>0</xdr:col>
      <xdr:colOff>27940</xdr:colOff>
      <xdr:row>6</xdr:row>
      <xdr:rowOff>0</xdr:rowOff>
    </xdr:from>
    <xdr:to>
      <xdr:col>0</xdr:col>
      <xdr:colOff>171450</xdr:colOff>
      <xdr:row>6</xdr:row>
      <xdr:rowOff>0</xdr:rowOff>
    </xdr:to>
    <xdr:sp macro="" textlink="">
      <xdr:nvSpPr>
        <xdr:cNvPr id="15" name="テキスト 1">
          <a:extLst>
            <a:ext uri="{FF2B5EF4-FFF2-40B4-BE49-F238E27FC236}">
              <a16:creationId xmlns:a16="http://schemas.microsoft.com/office/drawing/2014/main" id="{00000000-0008-0000-0100-00000F000000}"/>
            </a:ext>
          </a:extLst>
        </xdr:cNvPr>
        <xdr:cNvSpPr txBox="1">
          <a:spLocks noChangeArrowheads="1"/>
        </xdr:cNvSpPr>
      </xdr:nvSpPr>
      <xdr:spPr>
        <a:xfrm>
          <a:off x="27940" y="1619250"/>
          <a:ext cx="14351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twoCellAnchor>
    <xdr:from>
      <xdr:col>0</xdr:col>
      <xdr:colOff>27940</xdr:colOff>
      <xdr:row>25</xdr:row>
      <xdr:rowOff>0</xdr:rowOff>
    </xdr:from>
    <xdr:to>
      <xdr:col>0</xdr:col>
      <xdr:colOff>171450</xdr:colOff>
      <xdr:row>25</xdr:row>
      <xdr:rowOff>0</xdr:rowOff>
    </xdr:to>
    <xdr:sp macro="" textlink="">
      <xdr:nvSpPr>
        <xdr:cNvPr id="16" name="テキスト 3">
          <a:extLst>
            <a:ext uri="{FF2B5EF4-FFF2-40B4-BE49-F238E27FC236}">
              <a16:creationId xmlns:a16="http://schemas.microsoft.com/office/drawing/2014/main" id="{00000000-0008-0000-0100-000010000000}"/>
            </a:ext>
          </a:extLst>
        </xdr:cNvPr>
        <xdr:cNvSpPr txBox="1">
          <a:spLocks noChangeArrowheads="1"/>
        </xdr:cNvSpPr>
      </xdr:nvSpPr>
      <xdr:spPr>
        <a:xfrm>
          <a:off x="27940" y="6496050"/>
          <a:ext cx="14351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twoCellAnchor>
    <xdr:from>
      <xdr:col>0</xdr:col>
      <xdr:colOff>27940</xdr:colOff>
      <xdr:row>25</xdr:row>
      <xdr:rowOff>0</xdr:rowOff>
    </xdr:from>
    <xdr:to>
      <xdr:col>0</xdr:col>
      <xdr:colOff>171450</xdr:colOff>
      <xdr:row>25</xdr:row>
      <xdr:rowOff>0</xdr:rowOff>
    </xdr:to>
    <xdr:sp macro="" textlink="">
      <xdr:nvSpPr>
        <xdr:cNvPr id="17" name="テキスト 1">
          <a:extLst>
            <a:ext uri="{FF2B5EF4-FFF2-40B4-BE49-F238E27FC236}">
              <a16:creationId xmlns:a16="http://schemas.microsoft.com/office/drawing/2014/main" id="{00000000-0008-0000-0100-000011000000}"/>
            </a:ext>
          </a:extLst>
        </xdr:cNvPr>
        <xdr:cNvSpPr txBox="1">
          <a:spLocks noChangeArrowheads="1"/>
        </xdr:cNvSpPr>
      </xdr:nvSpPr>
      <xdr:spPr>
        <a:xfrm>
          <a:off x="27940" y="6496050"/>
          <a:ext cx="14351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twoCellAnchor>
    <xdr:from>
      <xdr:col>0</xdr:col>
      <xdr:colOff>27940</xdr:colOff>
      <xdr:row>25</xdr:row>
      <xdr:rowOff>0</xdr:rowOff>
    </xdr:from>
    <xdr:to>
      <xdr:col>0</xdr:col>
      <xdr:colOff>171450</xdr:colOff>
      <xdr:row>25</xdr:row>
      <xdr:rowOff>0</xdr:rowOff>
    </xdr:to>
    <xdr:sp macro="" textlink="">
      <xdr:nvSpPr>
        <xdr:cNvPr id="18" name="テキスト 1">
          <a:extLst>
            <a:ext uri="{FF2B5EF4-FFF2-40B4-BE49-F238E27FC236}">
              <a16:creationId xmlns:a16="http://schemas.microsoft.com/office/drawing/2014/main" id="{00000000-0008-0000-0100-000012000000}"/>
            </a:ext>
          </a:extLst>
        </xdr:cNvPr>
        <xdr:cNvSpPr txBox="1">
          <a:spLocks noChangeArrowheads="1"/>
        </xdr:cNvSpPr>
      </xdr:nvSpPr>
      <xdr:spPr>
        <a:xfrm>
          <a:off x="27940" y="6496050"/>
          <a:ext cx="14351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horzOverflow="overflow" vert="wordArtVertRtl"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6"/>
  <sheetViews>
    <sheetView tabSelected="1" view="pageBreakPreview" zoomScale="125" zoomScaleNormal="125" zoomScaleSheetLayoutView="125" workbookViewId="0">
      <selection activeCell="W33" sqref="W33"/>
    </sheetView>
  </sheetViews>
  <sheetFormatPr defaultRowHeight="13.5" x14ac:dyDescent="0.15"/>
  <cols>
    <col min="1" max="3" width="3" style="1" customWidth="1"/>
    <col min="4" max="4" width="11.25" style="1" customWidth="1"/>
    <col min="5" max="5" width="3.125" style="2" customWidth="1"/>
    <col min="6" max="6" width="7.5" style="1" customWidth="1"/>
    <col min="7" max="8" width="13.125" style="1" customWidth="1"/>
    <col min="9" max="9" width="7.5" style="1" customWidth="1"/>
    <col min="10" max="10" width="13.125" style="1" customWidth="1"/>
    <col min="11" max="11" width="7.5" style="1" customWidth="1"/>
    <col min="12" max="12" width="13.125" style="1" customWidth="1"/>
    <col min="13" max="13" width="7.5" style="1" customWidth="1"/>
    <col min="14" max="19" width="13.125" style="1" customWidth="1"/>
    <col min="20" max="20" width="3.125" style="2" customWidth="1"/>
    <col min="21" max="21" width="9" style="1" customWidth="1"/>
    <col min="22" max="22" width="9" style="1"/>
    <col min="23" max="24" width="12.375" style="83" customWidth="1"/>
    <col min="25" max="16384" width="9" style="1"/>
  </cols>
  <sheetData>
    <row r="1" spans="1:24" ht="19.5" customHeight="1" x14ac:dyDescent="0.15">
      <c r="A1" s="4" t="s">
        <v>188</v>
      </c>
      <c r="B1" s="9"/>
      <c r="C1" s="9"/>
      <c r="D1" s="9"/>
      <c r="E1" s="9"/>
      <c r="F1" s="9"/>
      <c r="G1" s="9"/>
      <c r="H1" s="9"/>
      <c r="I1" s="9"/>
      <c r="J1" s="9"/>
      <c r="K1" s="19"/>
      <c r="L1" s="21"/>
      <c r="M1" s="19"/>
      <c r="N1" s="21"/>
      <c r="O1" s="9"/>
      <c r="P1" s="9"/>
      <c r="Q1" s="9"/>
      <c r="R1" s="9"/>
      <c r="S1" s="9"/>
      <c r="T1" s="9"/>
    </row>
    <row r="2" spans="1:24" ht="13.5" customHeight="1" x14ac:dyDescent="0.15">
      <c r="A2" s="4"/>
      <c r="B2" s="9"/>
      <c r="C2" s="9"/>
      <c r="D2" s="9"/>
      <c r="E2" s="9"/>
      <c r="F2" s="9"/>
      <c r="G2" s="9"/>
      <c r="H2" s="9"/>
      <c r="I2" s="9"/>
      <c r="J2" s="9"/>
      <c r="K2" s="19"/>
      <c r="L2" s="21"/>
      <c r="M2" s="19"/>
      <c r="N2" s="21"/>
      <c r="O2" s="9"/>
      <c r="P2" s="9"/>
      <c r="Q2" s="9"/>
      <c r="R2" s="9"/>
      <c r="S2" s="9"/>
      <c r="T2" s="9"/>
    </row>
    <row r="3" spans="1:24" ht="19.5" customHeight="1" x14ac:dyDescent="0.15">
      <c r="A3" s="5" t="s">
        <v>78</v>
      </c>
      <c r="H3" s="18"/>
      <c r="T3" s="29" t="s">
        <v>136</v>
      </c>
    </row>
    <row r="4" spans="1:24" s="3" customFormat="1" ht="27" customHeight="1" x14ac:dyDescent="0.15">
      <c r="A4" s="159"/>
      <c r="B4" s="159"/>
      <c r="C4" s="159"/>
      <c r="D4" s="160"/>
      <c r="E4" s="165" t="s">
        <v>28</v>
      </c>
      <c r="F4" s="146" t="s">
        <v>24</v>
      </c>
      <c r="G4" s="147"/>
      <c r="H4" s="147"/>
      <c r="I4" s="147"/>
      <c r="J4" s="147"/>
      <c r="K4" s="147"/>
      <c r="L4" s="147"/>
      <c r="M4" s="147"/>
      <c r="N4" s="147"/>
      <c r="O4" s="147"/>
      <c r="P4" s="148"/>
      <c r="Q4" s="149" t="s">
        <v>79</v>
      </c>
      <c r="R4" s="149"/>
      <c r="S4" s="6" t="s">
        <v>100</v>
      </c>
      <c r="T4" s="165" t="s">
        <v>28</v>
      </c>
      <c r="W4" s="84"/>
      <c r="X4" s="84"/>
    </row>
    <row r="5" spans="1:24" s="3" customFormat="1" ht="27" customHeight="1" x14ac:dyDescent="0.15">
      <c r="A5" s="161"/>
      <c r="B5" s="161"/>
      <c r="C5" s="161"/>
      <c r="D5" s="162"/>
      <c r="E5" s="166"/>
      <c r="F5" s="149" t="s">
        <v>60</v>
      </c>
      <c r="G5" s="149"/>
      <c r="H5" s="149"/>
      <c r="I5" s="150" t="s">
        <v>56</v>
      </c>
      <c r="J5" s="150"/>
      <c r="K5" s="151" t="s">
        <v>129</v>
      </c>
      <c r="L5" s="152"/>
      <c r="M5" s="151" t="s">
        <v>55</v>
      </c>
      <c r="N5" s="152"/>
      <c r="O5" s="168" t="s">
        <v>131</v>
      </c>
      <c r="P5" s="22" t="s">
        <v>133</v>
      </c>
      <c r="Q5" s="168" t="s">
        <v>116</v>
      </c>
      <c r="R5" s="168" t="s">
        <v>134</v>
      </c>
      <c r="S5" s="22" t="s">
        <v>108</v>
      </c>
      <c r="T5" s="166"/>
      <c r="W5" s="85"/>
      <c r="X5" s="85"/>
    </row>
    <row r="6" spans="1:24" s="3" customFormat="1" ht="27" customHeight="1" x14ac:dyDescent="0.15">
      <c r="A6" s="163"/>
      <c r="B6" s="163"/>
      <c r="C6" s="163"/>
      <c r="D6" s="164"/>
      <c r="E6" s="167"/>
      <c r="F6" s="7" t="s">
        <v>105</v>
      </c>
      <c r="G6" s="17" t="s">
        <v>115</v>
      </c>
      <c r="H6" s="7" t="s">
        <v>88</v>
      </c>
      <c r="I6" s="7" t="s">
        <v>105</v>
      </c>
      <c r="J6" s="7" t="s">
        <v>113</v>
      </c>
      <c r="K6" s="20" t="s">
        <v>105</v>
      </c>
      <c r="L6" s="20" t="s">
        <v>110</v>
      </c>
      <c r="M6" s="20" t="s">
        <v>105</v>
      </c>
      <c r="N6" s="20" t="s">
        <v>130</v>
      </c>
      <c r="O6" s="169"/>
      <c r="P6" s="91" t="s">
        <v>132</v>
      </c>
      <c r="Q6" s="169"/>
      <c r="R6" s="169"/>
      <c r="S6" s="26" t="s">
        <v>135</v>
      </c>
      <c r="T6" s="167"/>
      <c r="W6" s="84"/>
      <c r="X6" s="84"/>
    </row>
    <row r="7" spans="1:24" s="3" customFormat="1" ht="27" customHeight="1" x14ac:dyDescent="0.15">
      <c r="A7" s="170" t="s">
        <v>119</v>
      </c>
      <c r="B7" s="170" t="s">
        <v>61</v>
      </c>
      <c r="C7" s="172" t="s">
        <v>40</v>
      </c>
      <c r="D7" s="12" t="s">
        <v>128</v>
      </c>
      <c r="E7" s="14">
        <v>1</v>
      </c>
      <c r="F7" s="93">
        <v>455</v>
      </c>
      <c r="G7" s="93">
        <v>11752730000</v>
      </c>
      <c r="H7" s="93">
        <v>771299500</v>
      </c>
      <c r="I7" s="93">
        <v>149</v>
      </c>
      <c r="J7" s="93">
        <v>255159400</v>
      </c>
      <c r="K7" s="93">
        <v>139</v>
      </c>
      <c r="L7" s="93">
        <v>290551600</v>
      </c>
      <c r="M7" s="93">
        <v>0</v>
      </c>
      <c r="N7" s="93">
        <v>0</v>
      </c>
      <c r="O7" s="93">
        <v>29662000</v>
      </c>
      <c r="P7" s="99">
        <f t="shared" ref="P7:P23" si="0">H7-J7+L7+N7+O7</f>
        <v>836353700</v>
      </c>
      <c r="Q7" s="93">
        <v>124939999</v>
      </c>
      <c r="R7" s="93">
        <v>8156400</v>
      </c>
      <c r="S7" s="99">
        <f>P7+R7</f>
        <v>844510100</v>
      </c>
      <c r="T7" s="14">
        <v>1</v>
      </c>
      <c r="W7" s="84"/>
      <c r="X7" s="86"/>
    </row>
    <row r="8" spans="1:24" s="3" customFormat="1" ht="27" customHeight="1" x14ac:dyDescent="0.15">
      <c r="A8" s="170"/>
      <c r="B8" s="170"/>
      <c r="C8" s="167"/>
      <c r="D8" s="13" t="s">
        <v>8</v>
      </c>
      <c r="E8" s="15">
        <v>2</v>
      </c>
      <c r="F8" s="94">
        <v>1812</v>
      </c>
      <c r="G8" s="94">
        <v>30409979000</v>
      </c>
      <c r="H8" s="94">
        <v>2052735800</v>
      </c>
      <c r="I8" s="94">
        <v>765</v>
      </c>
      <c r="J8" s="94">
        <v>565018100</v>
      </c>
      <c r="K8" s="94">
        <v>748</v>
      </c>
      <c r="L8" s="94">
        <v>687370900</v>
      </c>
      <c r="M8" s="94">
        <v>11</v>
      </c>
      <c r="N8" s="94">
        <v>15486100</v>
      </c>
      <c r="O8" s="94">
        <v>72706000</v>
      </c>
      <c r="P8" s="100">
        <f t="shared" si="0"/>
        <v>2263280700</v>
      </c>
      <c r="Q8" s="94">
        <v>479926564</v>
      </c>
      <c r="R8" s="94">
        <v>31729100</v>
      </c>
      <c r="S8" s="100">
        <f>P8+R8</f>
        <v>2295009800</v>
      </c>
      <c r="T8" s="15">
        <v>2</v>
      </c>
      <c r="W8" s="84"/>
      <c r="X8" s="86"/>
    </row>
    <row r="9" spans="1:24" s="3" customFormat="1" ht="27" customHeight="1" x14ac:dyDescent="0.15">
      <c r="A9" s="170"/>
      <c r="B9" s="170"/>
      <c r="C9" s="149" t="s">
        <v>122</v>
      </c>
      <c r="D9" s="149"/>
      <c r="E9" s="16">
        <v>3</v>
      </c>
      <c r="F9" s="95">
        <v>13453</v>
      </c>
      <c r="G9" s="95">
        <v>62614451344</v>
      </c>
      <c r="H9" s="95">
        <v>3734171200</v>
      </c>
      <c r="I9" s="95">
        <v>1984</v>
      </c>
      <c r="J9" s="95">
        <v>1277269500</v>
      </c>
      <c r="K9" s="95">
        <v>1941</v>
      </c>
      <c r="L9" s="95">
        <v>1284474600</v>
      </c>
      <c r="M9" s="95">
        <v>0</v>
      </c>
      <c r="N9" s="95">
        <v>0</v>
      </c>
      <c r="O9" s="95">
        <v>281976200</v>
      </c>
      <c r="P9" s="97">
        <f t="shared" si="0"/>
        <v>4023352500</v>
      </c>
      <c r="Q9" s="95">
        <v>2933075479</v>
      </c>
      <c r="R9" s="95">
        <v>60623700</v>
      </c>
      <c r="S9" s="97">
        <f>P9+R9</f>
        <v>4083976200</v>
      </c>
      <c r="T9" s="16">
        <v>3</v>
      </c>
      <c r="W9" s="84"/>
      <c r="X9" s="86"/>
    </row>
    <row r="10" spans="1:24" s="3" customFormat="1" ht="27" customHeight="1" x14ac:dyDescent="0.15">
      <c r="A10" s="170"/>
      <c r="B10" s="171"/>
      <c r="C10" s="153" t="s">
        <v>80</v>
      </c>
      <c r="D10" s="153"/>
      <c r="E10" s="79">
        <v>4</v>
      </c>
      <c r="F10" s="96">
        <f t="shared" ref="F10:O10" si="1">SUM(F7:F9)</f>
        <v>15720</v>
      </c>
      <c r="G10" s="96">
        <f t="shared" si="1"/>
        <v>104777160344</v>
      </c>
      <c r="H10" s="96">
        <f t="shared" si="1"/>
        <v>6558206500</v>
      </c>
      <c r="I10" s="96">
        <f t="shared" si="1"/>
        <v>2898</v>
      </c>
      <c r="J10" s="96">
        <f t="shared" si="1"/>
        <v>2097447000</v>
      </c>
      <c r="K10" s="96">
        <f t="shared" si="1"/>
        <v>2828</v>
      </c>
      <c r="L10" s="96">
        <f t="shared" si="1"/>
        <v>2262397100</v>
      </c>
      <c r="M10" s="96">
        <f t="shared" si="1"/>
        <v>11</v>
      </c>
      <c r="N10" s="96">
        <f t="shared" si="1"/>
        <v>15486100</v>
      </c>
      <c r="O10" s="96">
        <f t="shared" si="1"/>
        <v>384344200</v>
      </c>
      <c r="P10" s="96">
        <f t="shared" si="0"/>
        <v>7122986900</v>
      </c>
      <c r="Q10" s="96">
        <f>SUM(Q7:Q9)</f>
        <v>3537942042</v>
      </c>
      <c r="R10" s="96">
        <f>SUM(R7:R9)</f>
        <v>100509200</v>
      </c>
      <c r="S10" s="96">
        <f>SUM(S7:S9)</f>
        <v>7223496100</v>
      </c>
      <c r="T10" s="79">
        <v>4</v>
      </c>
      <c r="W10" s="84"/>
      <c r="X10" s="86"/>
    </row>
    <row r="11" spans="1:24" s="3" customFormat="1" ht="27" customHeight="1" x14ac:dyDescent="0.15">
      <c r="A11" s="170"/>
      <c r="B11" s="149" t="s">
        <v>123</v>
      </c>
      <c r="C11" s="149"/>
      <c r="D11" s="149"/>
      <c r="E11" s="16">
        <v>5</v>
      </c>
      <c r="F11" s="97">
        <v>932</v>
      </c>
      <c r="G11" s="97">
        <v>11617760632</v>
      </c>
      <c r="H11" s="97">
        <v>527687200</v>
      </c>
      <c r="I11" s="97">
        <v>0</v>
      </c>
      <c r="J11" s="97">
        <v>0</v>
      </c>
      <c r="K11" s="97">
        <v>2</v>
      </c>
      <c r="L11" s="97">
        <v>503900</v>
      </c>
      <c r="M11" s="97">
        <v>1</v>
      </c>
      <c r="N11" s="97">
        <v>192200</v>
      </c>
      <c r="O11" s="97">
        <v>0</v>
      </c>
      <c r="P11" s="97">
        <f t="shared" si="0"/>
        <v>528383300</v>
      </c>
      <c r="Q11" s="97">
        <v>30124895</v>
      </c>
      <c r="R11" s="97">
        <v>1139400</v>
      </c>
      <c r="S11" s="97">
        <f t="shared" ref="S11:S22" si="2">P11+R11</f>
        <v>529522700</v>
      </c>
      <c r="T11" s="16">
        <v>5</v>
      </c>
      <c r="W11" s="84"/>
      <c r="X11" s="86"/>
    </row>
    <row r="12" spans="1:24" s="3" customFormat="1" ht="27" customHeight="1" x14ac:dyDescent="0.15">
      <c r="A12" s="170"/>
      <c r="B12" s="149" t="s">
        <v>124</v>
      </c>
      <c r="C12" s="149"/>
      <c r="D12" s="149"/>
      <c r="E12" s="16">
        <v>6</v>
      </c>
      <c r="F12" s="97">
        <v>458</v>
      </c>
      <c r="G12" s="97">
        <v>1001767604</v>
      </c>
      <c r="H12" s="97">
        <v>56850200</v>
      </c>
      <c r="I12" s="97">
        <v>0</v>
      </c>
      <c r="J12" s="97">
        <v>0</v>
      </c>
      <c r="K12" s="97">
        <v>0</v>
      </c>
      <c r="L12" s="97">
        <v>0</v>
      </c>
      <c r="M12" s="97">
        <v>0</v>
      </c>
      <c r="N12" s="97">
        <v>0</v>
      </c>
      <c r="O12" s="97">
        <v>0</v>
      </c>
      <c r="P12" s="97">
        <f t="shared" si="0"/>
        <v>56850200</v>
      </c>
      <c r="Q12" s="97">
        <v>131050154</v>
      </c>
      <c r="R12" s="97">
        <v>4627100</v>
      </c>
      <c r="S12" s="97">
        <f t="shared" si="2"/>
        <v>61477300</v>
      </c>
      <c r="T12" s="16">
        <v>6</v>
      </c>
      <c r="W12" s="84"/>
      <c r="X12" s="86"/>
    </row>
    <row r="13" spans="1:24" s="3" customFormat="1" ht="27" customHeight="1" x14ac:dyDescent="0.15">
      <c r="A13" s="170"/>
      <c r="B13" s="149" t="s">
        <v>71</v>
      </c>
      <c r="C13" s="149"/>
      <c r="D13" s="149"/>
      <c r="E13" s="16">
        <v>7</v>
      </c>
      <c r="F13" s="95">
        <v>165</v>
      </c>
      <c r="G13" s="95">
        <v>96132070</v>
      </c>
      <c r="H13" s="95">
        <v>4430200</v>
      </c>
      <c r="I13" s="98">
        <v>0</v>
      </c>
      <c r="J13" s="98">
        <v>0</v>
      </c>
      <c r="K13" s="95">
        <v>0</v>
      </c>
      <c r="L13" s="95">
        <v>0</v>
      </c>
      <c r="M13" s="95">
        <v>0</v>
      </c>
      <c r="N13" s="95">
        <v>0</v>
      </c>
      <c r="O13" s="95">
        <v>0</v>
      </c>
      <c r="P13" s="97">
        <f t="shared" si="0"/>
        <v>4430200</v>
      </c>
      <c r="Q13" s="95">
        <v>4057731</v>
      </c>
      <c r="R13" s="95">
        <v>135500</v>
      </c>
      <c r="S13" s="97">
        <f t="shared" si="2"/>
        <v>4565700</v>
      </c>
      <c r="T13" s="16">
        <v>7</v>
      </c>
      <c r="W13" s="84"/>
      <c r="X13" s="86"/>
    </row>
    <row r="14" spans="1:24" s="3" customFormat="1" ht="27" customHeight="1" x14ac:dyDescent="0.15">
      <c r="A14" s="170"/>
      <c r="B14" s="149" t="s">
        <v>35</v>
      </c>
      <c r="C14" s="149"/>
      <c r="D14" s="149"/>
      <c r="E14" s="16">
        <v>8</v>
      </c>
      <c r="F14" s="97">
        <v>404</v>
      </c>
      <c r="G14" s="97">
        <v>34410587</v>
      </c>
      <c r="H14" s="97">
        <v>1688300</v>
      </c>
      <c r="I14" s="97">
        <v>4</v>
      </c>
      <c r="J14" s="97">
        <v>463300</v>
      </c>
      <c r="K14" s="97">
        <v>1</v>
      </c>
      <c r="L14" s="97">
        <v>29800</v>
      </c>
      <c r="M14" s="97">
        <v>0</v>
      </c>
      <c r="N14" s="97">
        <v>0</v>
      </c>
      <c r="O14" s="97">
        <v>446000</v>
      </c>
      <c r="P14" s="97">
        <f t="shared" si="0"/>
        <v>1700800</v>
      </c>
      <c r="Q14" s="97">
        <v>4762131</v>
      </c>
      <c r="R14" s="97">
        <v>157300</v>
      </c>
      <c r="S14" s="97">
        <f t="shared" si="2"/>
        <v>1858100</v>
      </c>
      <c r="T14" s="16">
        <v>8</v>
      </c>
      <c r="W14" s="84"/>
      <c r="X14" s="86"/>
    </row>
    <row r="15" spans="1:24" s="3" customFormat="1" ht="27" customHeight="1" x14ac:dyDescent="0.15">
      <c r="A15" s="170"/>
      <c r="B15" s="149" t="s">
        <v>125</v>
      </c>
      <c r="C15" s="149"/>
      <c r="D15" s="149"/>
      <c r="E15" s="16">
        <v>9</v>
      </c>
      <c r="F15" s="97">
        <v>0</v>
      </c>
      <c r="G15" s="97">
        <v>0</v>
      </c>
      <c r="H15" s="97">
        <f t="shared" ref="H15:H16" si="3">W15+X15</f>
        <v>0</v>
      </c>
      <c r="I15" s="97">
        <v>0</v>
      </c>
      <c r="J15" s="97">
        <v>0</v>
      </c>
      <c r="K15" s="97">
        <v>0</v>
      </c>
      <c r="L15" s="97">
        <v>0</v>
      </c>
      <c r="M15" s="97">
        <v>0</v>
      </c>
      <c r="N15" s="97">
        <v>0</v>
      </c>
      <c r="O15" s="97">
        <v>0</v>
      </c>
      <c r="P15" s="97">
        <f t="shared" si="0"/>
        <v>0</v>
      </c>
      <c r="Q15" s="97">
        <v>0</v>
      </c>
      <c r="R15" s="97">
        <v>0</v>
      </c>
      <c r="S15" s="97">
        <f t="shared" si="2"/>
        <v>0</v>
      </c>
      <c r="T15" s="16">
        <v>9</v>
      </c>
      <c r="W15" s="84"/>
      <c r="X15" s="86"/>
    </row>
    <row r="16" spans="1:24" s="3" customFormat="1" ht="27" customHeight="1" x14ac:dyDescent="0.15">
      <c r="A16" s="170"/>
      <c r="B16" s="149" t="s">
        <v>126</v>
      </c>
      <c r="C16" s="149"/>
      <c r="D16" s="149"/>
      <c r="E16" s="16">
        <v>10</v>
      </c>
      <c r="F16" s="97">
        <v>0</v>
      </c>
      <c r="G16" s="97">
        <v>0</v>
      </c>
      <c r="H16" s="97">
        <f t="shared" si="3"/>
        <v>0</v>
      </c>
      <c r="I16" s="97">
        <v>0</v>
      </c>
      <c r="J16" s="97">
        <v>0</v>
      </c>
      <c r="K16" s="97">
        <v>0</v>
      </c>
      <c r="L16" s="97">
        <v>0</v>
      </c>
      <c r="M16" s="97">
        <v>0</v>
      </c>
      <c r="N16" s="97">
        <v>0</v>
      </c>
      <c r="O16" s="97">
        <v>0</v>
      </c>
      <c r="P16" s="97">
        <f t="shared" si="0"/>
        <v>0</v>
      </c>
      <c r="Q16" s="97">
        <v>0</v>
      </c>
      <c r="R16" s="97">
        <v>0</v>
      </c>
      <c r="S16" s="97">
        <f t="shared" si="2"/>
        <v>0</v>
      </c>
      <c r="T16" s="16">
        <v>10</v>
      </c>
      <c r="W16" s="84"/>
      <c r="X16" s="86"/>
    </row>
    <row r="17" spans="1:24" s="3" customFormat="1" ht="27" customHeight="1" x14ac:dyDescent="0.15">
      <c r="A17" s="170"/>
      <c r="B17" s="154" t="s">
        <v>164</v>
      </c>
      <c r="C17" s="155"/>
      <c r="D17" s="156"/>
      <c r="E17" s="8">
        <v>11</v>
      </c>
      <c r="F17" s="96">
        <f>SUM(F10:F16)</f>
        <v>17679</v>
      </c>
      <c r="G17" s="96">
        <f t="shared" ref="G17:O17" si="4">G10+G11+G12+G13+G14</f>
        <v>117527231237</v>
      </c>
      <c r="H17" s="96">
        <f t="shared" si="4"/>
        <v>7148862400</v>
      </c>
      <c r="I17" s="96">
        <f t="shared" si="4"/>
        <v>2902</v>
      </c>
      <c r="J17" s="96">
        <f t="shared" si="4"/>
        <v>2097910300</v>
      </c>
      <c r="K17" s="96">
        <f t="shared" si="4"/>
        <v>2831</v>
      </c>
      <c r="L17" s="96">
        <f t="shared" si="4"/>
        <v>2262930800</v>
      </c>
      <c r="M17" s="96">
        <f t="shared" si="4"/>
        <v>12</v>
      </c>
      <c r="N17" s="96">
        <f t="shared" si="4"/>
        <v>15678300</v>
      </c>
      <c r="O17" s="96">
        <f t="shared" si="4"/>
        <v>384790200</v>
      </c>
      <c r="P17" s="96">
        <f t="shared" si="0"/>
        <v>7714351400</v>
      </c>
      <c r="Q17" s="96">
        <f>Q10+Q11+Q12+Q13+Q14</f>
        <v>3707936953</v>
      </c>
      <c r="R17" s="96">
        <f>R10+R11+R12+R13+R14</f>
        <v>106568500</v>
      </c>
      <c r="S17" s="96">
        <f t="shared" si="2"/>
        <v>7820919900</v>
      </c>
      <c r="T17" s="79">
        <v>11</v>
      </c>
      <c r="W17" s="84"/>
      <c r="X17" s="86"/>
    </row>
    <row r="18" spans="1:24" s="3" customFormat="1" ht="27" customHeight="1" x14ac:dyDescent="0.15">
      <c r="A18" s="149" t="s">
        <v>120</v>
      </c>
      <c r="B18" s="149"/>
      <c r="C18" s="149"/>
      <c r="D18" s="149"/>
      <c r="E18" s="16">
        <v>12</v>
      </c>
      <c r="F18" s="97">
        <v>175</v>
      </c>
      <c r="G18" s="97">
        <v>329713863888</v>
      </c>
      <c r="H18" s="97">
        <v>2974816500</v>
      </c>
      <c r="I18" s="97">
        <v>98</v>
      </c>
      <c r="J18" s="97">
        <v>921414800</v>
      </c>
      <c r="K18" s="97">
        <v>108</v>
      </c>
      <c r="L18" s="97">
        <v>975811300</v>
      </c>
      <c r="M18" s="97">
        <v>1</v>
      </c>
      <c r="N18" s="97">
        <v>357700</v>
      </c>
      <c r="O18" s="97">
        <v>530900</v>
      </c>
      <c r="P18" s="97">
        <f t="shared" si="0"/>
        <v>3030101600</v>
      </c>
      <c r="Q18" s="97">
        <v>71860270</v>
      </c>
      <c r="R18" s="97">
        <v>644300</v>
      </c>
      <c r="S18" s="97">
        <f t="shared" si="2"/>
        <v>3030745900</v>
      </c>
      <c r="T18" s="16">
        <v>12</v>
      </c>
      <c r="W18" s="84"/>
      <c r="X18" s="86"/>
    </row>
    <row r="19" spans="1:24" s="3" customFormat="1" ht="27" customHeight="1" x14ac:dyDescent="0.15">
      <c r="A19" s="150" t="s">
        <v>165</v>
      </c>
      <c r="B19" s="149"/>
      <c r="C19" s="149"/>
      <c r="D19" s="149"/>
      <c r="E19" s="16">
        <v>13</v>
      </c>
      <c r="F19" s="97">
        <v>0</v>
      </c>
      <c r="G19" s="97">
        <v>0</v>
      </c>
      <c r="H19" s="97">
        <f>W19+X19</f>
        <v>0</v>
      </c>
      <c r="I19" s="97">
        <v>0</v>
      </c>
      <c r="J19" s="97">
        <v>0</v>
      </c>
      <c r="K19" s="97">
        <v>0</v>
      </c>
      <c r="L19" s="97">
        <v>0</v>
      </c>
      <c r="M19" s="97">
        <v>0</v>
      </c>
      <c r="N19" s="97">
        <v>0</v>
      </c>
      <c r="O19" s="97">
        <v>0</v>
      </c>
      <c r="P19" s="97">
        <f t="shared" si="0"/>
        <v>0</v>
      </c>
      <c r="Q19" s="97">
        <v>0</v>
      </c>
      <c r="R19" s="97">
        <v>0</v>
      </c>
      <c r="S19" s="97">
        <f t="shared" si="2"/>
        <v>0</v>
      </c>
      <c r="T19" s="16">
        <v>13</v>
      </c>
      <c r="W19" s="84"/>
      <c r="X19" s="86"/>
    </row>
    <row r="20" spans="1:24" s="3" customFormat="1" ht="27" customHeight="1" x14ac:dyDescent="0.15">
      <c r="A20" s="173" t="s">
        <v>118</v>
      </c>
      <c r="B20" s="146" t="s">
        <v>62</v>
      </c>
      <c r="C20" s="147"/>
      <c r="D20" s="148"/>
      <c r="E20" s="16">
        <v>14</v>
      </c>
      <c r="F20" s="101">
        <v>899</v>
      </c>
      <c r="G20" s="97">
        <v>98760399373</v>
      </c>
      <c r="H20" s="97">
        <v>716659800</v>
      </c>
      <c r="I20" s="101">
        <v>742</v>
      </c>
      <c r="J20" s="97">
        <v>346326900</v>
      </c>
      <c r="K20" s="101">
        <v>767</v>
      </c>
      <c r="L20" s="97">
        <v>335888200</v>
      </c>
      <c r="M20" s="101">
        <v>21</v>
      </c>
      <c r="N20" s="97">
        <v>15145700</v>
      </c>
      <c r="O20" s="97">
        <v>2224300</v>
      </c>
      <c r="P20" s="97">
        <f>H20-J20+L20+N20+O20</f>
        <v>723591100</v>
      </c>
      <c r="Q20" s="97">
        <v>1392719351</v>
      </c>
      <c r="R20" s="97">
        <v>9467800</v>
      </c>
      <c r="S20" s="97">
        <f t="shared" si="2"/>
        <v>733058900</v>
      </c>
      <c r="T20" s="16">
        <v>14</v>
      </c>
      <c r="W20" s="84"/>
      <c r="X20" s="86"/>
    </row>
    <row r="21" spans="1:24" s="3" customFormat="1" ht="27" customHeight="1" x14ac:dyDescent="0.15">
      <c r="A21" s="173"/>
      <c r="B21" s="146" t="s">
        <v>127</v>
      </c>
      <c r="C21" s="147"/>
      <c r="D21" s="148"/>
      <c r="E21" s="16">
        <v>15</v>
      </c>
      <c r="F21" s="102"/>
      <c r="G21" s="101">
        <v>350098659950</v>
      </c>
      <c r="H21" s="97">
        <v>4216244900</v>
      </c>
      <c r="I21" s="102"/>
      <c r="J21" s="97">
        <v>2077307300</v>
      </c>
      <c r="K21" s="102"/>
      <c r="L21" s="97">
        <v>2094823100</v>
      </c>
      <c r="M21" s="102"/>
      <c r="N21" s="97">
        <v>34911300</v>
      </c>
      <c r="O21" s="97">
        <v>39871600</v>
      </c>
      <c r="P21" s="97">
        <f t="shared" si="0"/>
        <v>4308543600</v>
      </c>
      <c r="Q21" s="97">
        <v>3085707080</v>
      </c>
      <c r="R21" s="97">
        <v>30859300</v>
      </c>
      <c r="S21" s="97">
        <f t="shared" si="2"/>
        <v>4339402900</v>
      </c>
      <c r="T21" s="16">
        <v>15</v>
      </c>
      <c r="W21" s="84"/>
      <c r="X21" s="86"/>
    </row>
    <row r="22" spans="1:24" s="3" customFormat="1" ht="27" customHeight="1" x14ac:dyDescent="0.15">
      <c r="A22" s="173"/>
      <c r="B22" s="146" t="s">
        <v>114</v>
      </c>
      <c r="C22" s="147"/>
      <c r="D22" s="148"/>
      <c r="E22" s="16">
        <v>16</v>
      </c>
      <c r="F22" s="102"/>
      <c r="G22" s="101">
        <v>380996594532</v>
      </c>
      <c r="H22" s="97">
        <v>1909693800</v>
      </c>
      <c r="I22" s="102"/>
      <c r="J22" s="97">
        <v>909076800</v>
      </c>
      <c r="K22" s="102"/>
      <c r="L22" s="97">
        <v>972951700</v>
      </c>
      <c r="M22" s="102"/>
      <c r="N22" s="97">
        <v>11418800</v>
      </c>
      <c r="O22" s="104">
        <v>3521200</v>
      </c>
      <c r="P22" s="97">
        <f t="shared" si="0"/>
        <v>1988508700</v>
      </c>
      <c r="Q22" s="97">
        <v>3490612355</v>
      </c>
      <c r="R22" s="97">
        <v>16878700</v>
      </c>
      <c r="S22" s="97">
        <f t="shared" si="2"/>
        <v>2005387400</v>
      </c>
      <c r="T22" s="16">
        <v>16</v>
      </c>
      <c r="W22" s="84"/>
      <c r="X22" s="86"/>
    </row>
    <row r="23" spans="1:24" s="3" customFormat="1" ht="27" customHeight="1" x14ac:dyDescent="0.15">
      <c r="A23" s="173"/>
      <c r="B23" s="154" t="s">
        <v>102</v>
      </c>
      <c r="C23" s="155"/>
      <c r="D23" s="156"/>
      <c r="E23" s="8">
        <v>17</v>
      </c>
      <c r="F23" s="96">
        <f>SUM(F20:F22)</f>
        <v>899</v>
      </c>
      <c r="G23" s="103"/>
      <c r="H23" s="96">
        <f t="shared" ref="H23:O23" si="5">SUM(H20:H22)</f>
        <v>6842598500</v>
      </c>
      <c r="I23" s="96">
        <f t="shared" si="5"/>
        <v>742</v>
      </c>
      <c r="J23" s="96">
        <f t="shared" si="5"/>
        <v>3332711000</v>
      </c>
      <c r="K23" s="96">
        <f t="shared" si="5"/>
        <v>767</v>
      </c>
      <c r="L23" s="96">
        <f t="shared" si="5"/>
        <v>3403663000</v>
      </c>
      <c r="M23" s="96">
        <f t="shared" si="5"/>
        <v>21</v>
      </c>
      <c r="N23" s="96">
        <f t="shared" si="5"/>
        <v>61475800</v>
      </c>
      <c r="O23" s="96">
        <f t="shared" si="5"/>
        <v>45617100</v>
      </c>
      <c r="P23" s="96">
        <f t="shared" si="0"/>
        <v>7020643400</v>
      </c>
      <c r="Q23" s="103"/>
      <c r="R23" s="96">
        <f>SUM(R20:R22)</f>
        <v>57205800</v>
      </c>
      <c r="S23" s="96">
        <f>SUM(S20:S22)</f>
        <v>7077849200</v>
      </c>
      <c r="T23" s="8">
        <v>17</v>
      </c>
      <c r="W23" s="84"/>
      <c r="X23" s="86"/>
    </row>
    <row r="24" spans="1:24" s="3" customFormat="1" ht="27" customHeight="1" x14ac:dyDescent="0.15">
      <c r="A24" s="153" t="s">
        <v>121</v>
      </c>
      <c r="B24" s="153"/>
      <c r="C24" s="153"/>
      <c r="D24" s="153"/>
      <c r="E24" s="8">
        <v>18</v>
      </c>
      <c r="F24" s="96">
        <f>F17+F18+F19+F23</f>
        <v>18753</v>
      </c>
      <c r="G24" s="103"/>
      <c r="H24" s="96">
        <f t="shared" ref="H24:P24" si="6">H17+H18+H19+H23</f>
        <v>16966277400</v>
      </c>
      <c r="I24" s="96">
        <f t="shared" si="6"/>
        <v>3742</v>
      </c>
      <c r="J24" s="96">
        <f t="shared" si="6"/>
        <v>6352036100</v>
      </c>
      <c r="K24" s="96">
        <f t="shared" si="6"/>
        <v>3706</v>
      </c>
      <c r="L24" s="96">
        <f t="shared" si="6"/>
        <v>6642405100</v>
      </c>
      <c r="M24" s="96">
        <f t="shared" si="6"/>
        <v>34</v>
      </c>
      <c r="N24" s="96">
        <f t="shared" si="6"/>
        <v>77511800</v>
      </c>
      <c r="O24" s="96">
        <f t="shared" si="6"/>
        <v>430938200</v>
      </c>
      <c r="P24" s="96">
        <f t="shared" si="6"/>
        <v>17765096400</v>
      </c>
      <c r="Q24" s="103"/>
      <c r="R24" s="96">
        <f>R17+R18+R19+R23</f>
        <v>164418600</v>
      </c>
      <c r="S24" s="96">
        <f>S17+S18+S19+S23</f>
        <v>17929515000</v>
      </c>
      <c r="T24" s="79">
        <v>18</v>
      </c>
      <c r="W24" s="84"/>
      <c r="X24" s="84"/>
    </row>
    <row r="25" spans="1:24" ht="27.75" customHeight="1" x14ac:dyDescent="0.15">
      <c r="A25" s="3"/>
      <c r="B25" s="3"/>
      <c r="P25" s="23"/>
      <c r="Q25" s="157" t="s">
        <v>137</v>
      </c>
      <c r="R25" s="158"/>
      <c r="S25" s="105">
        <v>469451561</v>
      </c>
      <c r="T25" s="30"/>
      <c r="U25" s="106"/>
    </row>
    <row r="26" spans="1:24" ht="15" customHeight="1" x14ac:dyDescent="0.15">
      <c r="A26" s="3"/>
      <c r="B26" s="3"/>
      <c r="P26" s="23"/>
      <c r="Q26" s="25"/>
      <c r="R26" s="25"/>
      <c r="S26" s="27"/>
      <c r="T26" s="31"/>
    </row>
    <row r="27" spans="1:24" ht="15" customHeight="1" x14ac:dyDescent="0.15">
      <c r="A27" s="3" t="s">
        <v>190</v>
      </c>
      <c r="B27" s="3"/>
      <c r="K27" s="3"/>
      <c r="M27" s="3" t="s">
        <v>72</v>
      </c>
      <c r="P27" s="24"/>
      <c r="Q27" s="24"/>
      <c r="R27" s="23"/>
      <c r="S27" s="28"/>
      <c r="T27" s="32"/>
      <c r="W27" s="84"/>
    </row>
    <row r="28" spans="1:24" ht="15" customHeight="1" x14ac:dyDescent="0.15">
      <c r="A28" s="92" t="s">
        <v>191</v>
      </c>
      <c r="B28" s="3"/>
      <c r="K28" s="3"/>
      <c r="M28" s="92" t="s">
        <v>178</v>
      </c>
      <c r="P28" s="24"/>
      <c r="Q28" s="24"/>
      <c r="R28" s="24"/>
      <c r="S28" s="24"/>
      <c r="T28" s="32"/>
      <c r="W28" s="84"/>
    </row>
    <row r="29" spans="1:24" ht="15" customHeight="1" x14ac:dyDescent="0.15">
      <c r="A29" s="92" t="s">
        <v>85</v>
      </c>
      <c r="B29" s="3"/>
      <c r="K29" s="3"/>
      <c r="M29" s="92" t="s">
        <v>6</v>
      </c>
      <c r="T29" s="33"/>
      <c r="W29" s="84"/>
    </row>
    <row r="30" spans="1:24" ht="15" customHeight="1" x14ac:dyDescent="0.15">
      <c r="A30" s="92" t="s">
        <v>192</v>
      </c>
      <c r="B30" s="3"/>
      <c r="K30" s="3"/>
      <c r="M30" s="92" t="s">
        <v>90</v>
      </c>
      <c r="W30" s="84"/>
    </row>
    <row r="31" spans="1:24" ht="15" customHeight="1" x14ac:dyDescent="0.15">
      <c r="A31" s="92" t="s">
        <v>193</v>
      </c>
      <c r="B31" s="3"/>
      <c r="K31" s="3"/>
      <c r="M31" s="92" t="s">
        <v>194</v>
      </c>
      <c r="W31" s="84"/>
    </row>
    <row r="32" spans="1:24" ht="15" customHeight="1" x14ac:dyDescent="0.15">
      <c r="A32" s="92" t="s">
        <v>91</v>
      </c>
      <c r="B32" s="3"/>
      <c r="W32" s="84"/>
    </row>
    <row r="33" spans="1:23" ht="15" customHeight="1" x14ac:dyDescent="0.15">
      <c r="A33" s="92" t="s">
        <v>48</v>
      </c>
      <c r="B33" s="3"/>
      <c r="W33" s="84"/>
    </row>
    <row r="34" spans="1:23" ht="15" customHeight="1" x14ac:dyDescent="0.15">
      <c r="A34" s="92" t="s">
        <v>112</v>
      </c>
      <c r="B34" s="3"/>
      <c r="W34" s="84"/>
    </row>
    <row r="35" spans="1:23" ht="13.5" customHeight="1" x14ac:dyDescent="0.15">
      <c r="B35" s="3"/>
      <c r="W35" s="84"/>
    </row>
    <row r="36" spans="1:23" ht="13.5" customHeight="1" x14ac:dyDescent="0.15">
      <c r="B36" s="3"/>
      <c r="W36" s="84"/>
    </row>
  </sheetData>
  <mergeCells count="33">
    <mergeCell ref="A24:D24"/>
    <mergeCell ref="Q25:R25"/>
    <mergeCell ref="A4:D6"/>
    <mergeCell ref="E4:E6"/>
    <mergeCell ref="T4:T6"/>
    <mergeCell ref="O5:O6"/>
    <mergeCell ref="Q5:Q6"/>
    <mergeCell ref="R5:R6"/>
    <mergeCell ref="B7:B10"/>
    <mergeCell ref="C7:C8"/>
    <mergeCell ref="A20:A23"/>
    <mergeCell ref="A7:A17"/>
    <mergeCell ref="A19:D19"/>
    <mergeCell ref="B20:D20"/>
    <mergeCell ref="B21:D21"/>
    <mergeCell ref="B22:D22"/>
    <mergeCell ref="B23:D23"/>
    <mergeCell ref="B14:D14"/>
    <mergeCell ref="B15:D15"/>
    <mergeCell ref="B16:D16"/>
    <mergeCell ref="B17:D17"/>
    <mergeCell ref="A18:D18"/>
    <mergeCell ref="C9:D9"/>
    <mergeCell ref="C10:D10"/>
    <mergeCell ref="B11:D11"/>
    <mergeCell ref="B12:D12"/>
    <mergeCell ref="B13:D13"/>
    <mergeCell ref="F4:P4"/>
    <mergeCell ref="Q4:R4"/>
    <mergeCell ref="F5:H5"/>
    <mergeCell ref="I5:J5"/>
    <mergeCell ref="K5:L5"/>
    <mergeCell ref="M5:N5"/>
  </mergeCells>
  <phoneticPr fontId="2"/>
  <printOptions horizontalCentered="1"/>
  <pageMargins left="0.39370078740157483" right="0.39370078740157483" top="0.59055118110236227" bottom="0.59055118110236227" header="0.19685039370078741" footer="0.39370078740157483"/>
  <pageSetup paperSize="9" scale="97" pageOrder="overThenDown" orientation="portrait" r:id="rId1"/>
  <headerFooter scaleWithDoc="0" alignWithMargins="0">
    <oddHeader>&amp;C&amp;"ＭＳ 明朝,標準"&amp;8令和2年度 秋田県税務統計書</oddHeader>
    <oddFooter>&amp;C&amp;"ＭＳ 明朝,標準"&amp;9-　&amp;P+27　-</oddFooter>
  </headerFooter>
  <colBreaks count="1" manualBreakCount="1">
    <brk id="1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52"/>
  <sheetViews>
    <sheetView view="pageBreakPreview" zoomScale="110" zoomScaleNormal="110" zoomScaleSheetLayoutView="110" workbookViewId="0">
      <selection activeCell="AH10" sqref="AH10"/>
    </sheetView>
  </sheetViews>
  <sheetFormatPr defaultRowHeight="13.5" x14ac:dyDescent="0.15"/>
  <cols>
    <col min="1" max="2" width="11.125" style="34" customWidth="1"/>
    <col min="3" max="3" width="3.125" style="35" customWidth="1"/>
    <col min="4" max="31" width="6" style="35" customWidth="1"/>
    <col min="32" max="32" width="1.5" style="36" customWidth="1"/>
    <col min="33" max="33" width="9" style="36" customWidth="1"/>
    <col min="34" max="34" width="9" style="35" customWidth="1"/>
    <col min="35" max="16384" width="9" style="35"/>
  </cols>
  <sheetData>
    <row r="1" spans="1:63" ht="19.5" customHeight="1" x14ac:dyDescent="0.15"/>
    <row r="2" spans="1:63" ht="13.5" customHeight="1" x14ac:dyDescent="0.15"/>
    <row r="3" spans="1:63" ht="19.5" customHeight="1" x14ac:dyDescent="0.15">
      <c r="A3" s="37" t="s">
        <v>138</v>
      </c>
      <c r="B3" s="37"/>
      <c r="C3" s="37"/>
      <c r="D3" s="37"/>
      <c r="J3" s="52"/>
      <c r="BF3" s="35" t="s">
        <v>185</v>
      </c>
    </row>
    <row r="4" spans="1:63" ht="18.75" customHeight="1" x14ac:dyDescent="0.15">
      <c r="A4" s="190" t="s">
        <v>177</v>
      </c>
      <c r="B4" s="191"/>
      <c r="C4" s="196" t="s">
        <v>157</v>
      </c>
      <c r="D4" s="174" t="s">
        <v>160</v>
      </c>
      <c r="E4" s="174"/>
      <c r="F4" s="174"/>
      <c r="G4" s="174"/>
      <c r="H4" s="174"/>
      <c r="I4" s="174"/>
      <c r="J4" s="174"/>
      <c r="K4" s="174"/>
      <c r="L4" s="175" t="s">
        <v>156</v>
      </c>
      <c r="M4" s="176"/>
      <c r="N4" s="176"/>
      <c r="O4" s="176"/>
      <c r="P4" s="177" t="s">
        <v>64</v>
      </c>
      <c r="Q4" s="177"/>
      <c r="R4" s="177"/>
      <c r="S4" s="178"/>
      <c r="T4" s="174" t="s">
        <v>39</v>
      </c>
      <c r="U4" s="174"/>
      <c r="V4" s="174"/>
      <c r="W4" s="174"/>
      <c r="X4" s="174"/>
      <c r="Y4" s="174"/>
      <c r="Z4" s="174"/>
      <c r="AA4" s="174"/>
      <c r="AB4" s="174"/>
      <c r="AC4" s="174"/>
      <c r="AD4" s="174"/>
      <c r="AE4" s="174"/>
      <c r="AF4" s="35"/>
      <c r="AG4" s="35"/>
    </row>
    <row r="5" spans="1:63" ht="18.75" customHeight="1" x14ac:dyDescent="0.15">
      <c r="A5" s="192"/>
      <c r="B5" s="193"/>
      <c r="C5" s="197"/>
      <c r="D5" s="179" t="s">
        <v>82</v>
      </c>
      <c r="E5" s="179"/>
      <c r="F5" s="179"/>
      <c r="G5" s="179" t="s">
        <v>58</v>
      </c>
      <c r="H5" s="179"/>
      <c r="I5" s="179"/>
      <c r="J5" s="182" t="s">
        <v>141</v>
      </c>
      <c r="K5" s="182" t="s">
        <v>152</v>
      </c>
      <c r="L5" s="179" t="s">
        <v>82</v>
      </c>
      <c r="M5" s="179"/>
      <c r="N5" s="179"/>
      <c r="O5" s="54"/>
      <c r="P5" s="180" t="s">
        <v>58</v>
      </c>
      <c r="Q5" s="181"/>
      <c r="R5" s="182" t="s">
        <v>141</v>
      </c>
      <c r="S5" s="182" t="s">
        <v>152</v>
      </c>
      <c r="T5" s="179" t="s">
        <v>82</v>
      </c>
      <c r="U5" s="179"/>
      <c r="V5" s="179"/>
      <c r="W5" s="179" t="s">
        <v>58</v>
      </c>
      <c r="X5" s="179"/>
      <c r="Y5" s="179"/>
      <c r="Z5" s="182" t="s">
        <v>141</v>
      </c>
      <c r="AA5" s="174" t="s">
        <v>9</v>
      </c>
      <c r="AB5" s="174"/>
      <c r="AC5" s="174"/>
      <c r="AD5" s="174"/>
      <c r="AE5" s="183" t="s">
        <v>108</v>
      </c>
      <c r="AF5" s="35"/>
      <c r="AG5" s="35"/>
    </row>
    <row r="6" spans="1:63" ht="37.5" customHeight="1" x14ac:dyDescent="0.15">
      <c r="A6" s="194"/>
      <c r="B6" s="195"/>
      <c r="C6" s="198"/>
      <c r="D6" s="51" t="s">
        <v>150</v>
      </c>
      <c r="E6" s="51" t="s">
        <v>151</v>
      </c>
      <c r="F6" s="51" t="s">
        <v>103</v>
      </c>
      <c r="G6" s="51" t="s">
        <v>150</v>
      </c>
      <c r="H6" s="51" t="s">
        <v>151</v>
      </c>
      <c r="I6" s="51" t="s">
        <v>103</v>
      </c>
      <c r="J6" s="182"/>
      <c r="K6" s="182"/>
      <c r="L6" s="51" t="s">
        <v>150</v>
      </c>
      <c r="M6" s="51" t="s">
        <v>151</v>
      </c>
      <c r="N6" s="51" t="s">
        <v>103</v>
      </c>
      <c r="O6" s="51" t="s">
        <v>150</v>
      </c>
      <c r="P6" s="51" t="s">
        <v>151</v>
      </c>
      <c r="Q6" s="51" t="s">
        <v>103</v>
      </c>
      <c r="R6" s="182"/>
      <c r="S6" s="182"/>
      <c r="T6" s="51" t="s">
        <v>150</v>
      </c>
      <c r="U6" s="51" t="s">
        <v>151</v>
      </c>
      <c r="V6" s="51" t="s">
        <v>103</v>
      </c>
      <c r="W6" s="51" t="s">
        <v>150</v>
      </c>
      <c r="X6" s="51" t="s">
        <v>151</v>
      </c>
      <c r="Y6" s="51" t="s">
        <v>103</v>
      </c>
      <c r="Z6" s="182"/>
      <c r="AA6" s="53" t="s">
        <v>26</v>
      </c>
      <c r="AB6" s="53" t="s">
        <v>153</v>
      </c>
      <c r="AC6" s="53" t="s">
        <v>117</v>
      </c>
      <c r="AD6" s="53" t="s">
        <v>154</v>
      </c>
      <c r="AE6" s="183"/>
      <c r="AF6" s="35"/>
      <c r="AG6" s="35"/>
      <c r="AL6" s="81"/>
      <c r="AM6" s="81"/>
      <c r="AN6" s="81"/>
      <c r="AO6" s="81"/>
      <c r="AT6" s="81"/>
      <c r="AU6" s="81"/>
      <c r="AV6" s="81"/>
      <c r="AW6" s="81"/>
      <c r="BB6" s="81"/>
      <c r="BC6" s="81"/>
      <c r="BD6" s="81"/>
      <c r="BE6" s="81"/>
      <c r="BF6" s="35" t="s">
        <v>186</v>
      </c>
      <c r="BG6" s="35" t="s">
        <v>187</v>
      </c>
      <c r="BH6" s="81" t="s">
        <v>26</v>
      </c>
      <c r="BI6" s="81" t="s">
        <v>153</v>
      </c>
      <c r="BJ6" s="81" t="s">
        <v>117</v>
      </c>
      <c r="BK6" s="81" t="s">
        <v>154</v>
      </c>
    </row>
    <row r="7" spans="1:63" ht="19.5" customHeight="1" x14ac:dyDescent="0.15">
      <c r="A7" s="38"/>
      <c r="B7" s="43" t="s">
        <v>139</v>
      </c>
      <c r="C7" s="45">
        <v>1</v>
      </c>
      <c r="D7" s="132">
        <v>734</v>
      </c>
      <c r="E7" s="132">
        <v>1488</v>
      </c>
      <c r="F7" s="133">
        <f>SUM(D7:E7)</f>
        <v>2222</v>
      </c>
      <c r="G7" s="132">
        <v>213</v>
      </c>
      <c r="H7" s="132">
        <v>184</v>
      </c>
      <c r="I7" s="133">
        <f t="shared" ref="I7:I18" si="0">SUM(G7:H7)</f>
        <v>397</v>
      </c>
      <c r="J7" s="133">
        <v>31</v>
      </c>
      <c r="K7" s="133">
        <f>SUM(J7,I7,F7)</f>
        <v>2650</v>
      </c>
      <c r="L7" s="132">
        <v>13</v>
      </c>
      <c r="M7" s="132">
        <v>19</v>
      </c>
      <c r="N7" s="133">
        <f t="shared" ref="N7:N18" si="1">SUM(L7:M7)</f>
        <v>32</v>
      </c>
      <c r="O7" s="132">
        <v>1</v>
      </c>
      <c r="P7" s="134">
        <v>2</v>
      </c>
      <c r="Q7" s="133">
        <f t="shared" ref="Q7:Q18" si="2">SUM(O7:P7)</f>
        <v>3</v>
      </c>
      <c r="R7" s="133">
        <v>0</v>
      </c>
      <c r="S7" s="133">
        <f>SUM(R7,Q7,N7)</f>
        <v>35</v>
      </c>
      <c r="T7" s="132">
        <f>D7+L7</f>
        <v>747</v>
      </c>
      <c r="U7" s="132">
        <f t="shared" ref="U7:U18" si="3">E7+M7</f>
        <v>1507</v>
      </c>
      <c r="V7" s="133">
        <f t="shared" ref="V7:V18" si="4">SUM(T7:U7)</f>
        <v>2254</v>
      </c>
      <c r="W7" s="132">
        <f>G7+O7</f>
        <v>214</v>
      </c>
      <c r="X7" s="134">
        <f t="shared" ref="X7:X18" si="5">H7+P7</f>
        <v>186</v>
      </c>
      <c r="Y7" s="133">
        <f t="shared" ref="Y7:Y18" si="6">SUM(W7:X7)</f>
        <v>400</v>
      </c>
      <c r="Z7" s="133">
        <f>J7+R7</f>
        <v>31</v>
      </c>
      <c r="AA7" s="132">
        <v>160</v>
      </c>
      <c r="AB7" s="132">
        <v>178</v>
      </c>
      <c r="AC7" s="132">
        <v>95</v>
      </c>
      <c r="AD7" s="132">
        <v>11</v>
      </c>
      <c r="AE7" s="132">
        <f>SUM(AD7,AC7,AB7,AA7,Z7,Y7,V7)</f>
        <v>3129</v>
      </c>
      <c r="AF7" s="35"/>
      <c r="AG7" s="35"/>
      <c r="AP7" s="1"/>
      <c r="AQ7" s="1"/>
      <c r="AR7" s="1"/>
      <c r="AS7" s="1"/>
      <c r="AT7" s="1"/>
      <c r="AU7" s="1"/>
      <c r="AV7" s="1"/>
      <c r="AW7" s="1"/>
      <c r="AX7" s="1"/>
      <c r="AY7" s="1"/>
      <c r="AZ7" s="1"/>
      <c r="BA7" s="1"/>
      <c r="BB7" s="1"/>
      <c r="BC7" s="1"/>
      <c r="BD7" s="1"/>
      <c r="BE7" s="1"/>
      <c r="BF7" s="1">
        <v>31</v>
      </c>
      <c r="BG7" s="1">
        <v>0</v>
      </c>
      <c r="BH7" s="1">
        <v>5</v>
      </c>
      <c r="BI7" s="1">
        <v>2</v>
      </c>
      <c r="BJ7" s="1">
        <v>1</v>
      </c>
      <c r="BK7" s="1">
        <v>0</v>
      </c>
    </row>
    <row r="8" spans="1:63" ht="19.5" customHeight="1" x14ac:dyDescent="0.15">
      <c r="A8" s="39" t="s">
        <v>166</v>
      </c>
      <c r="B8" s="44" t="s">
        <v>167</v>
      </c>
      <c r="C8" s="46">
        <v>2</v>
      </c>
      <c r="D8" s="135">
        <v>2358</v>
      </c>
      <c r="E8" s="135">
        <v>4511</v>
      </c>
      <c r="F8" s="136">
        <f t="shared" ref="F8:F18" si="7">SUM(D8:E8)</f>
        <v>6869</v>
      </c>
      <c r="G8" s="135">
        <v>92</v>
      </c>
      <c r="H8" s="137">
        <v>94</v>
      </c>
      <c r="I8" s="136">
        <f t="shared" si="0"/>
        <v>186</v>
      </c>
      <c r="J8" s="136">
        <v>21</v>
      </c>
      <c r="K8" s="136">
        <f t="shared" ref="K8:K18" si="8">SUM(J8,I8,F8)</f>
        <v>7076</v>
      </c>
      <c r="L8" s="135">
        <v>37</v>
      </c>
      <c r="M8" s="135">
        <v>60</v>
      </c>
      <c r="N8" s="136">
        <f t="shared" si="1"/>
        <v>97</v>
      </c>
      <c r="O8" s="135">
        <v>1</v>
      </c>
      <c r="P8" s="137">
        <v>3</v>
      </c>
      <c r="Q8" s="136">
        <f t="shared" si="2"/>
        <v>4</v>
      </c>
      <c r="R8" s="136">
        <v>1</v>
      </c>
      <c r="S8" s="136">
        <f t="shared" ref="S8:S18" si="9">SUM(R8,Q8,N8)</f>
        <v>102</v>
      </c>
      <c r="T8" s="135">
        <f t="shared" ref="T8:T18" si="10">D8+L8</f>
        <v>2395</v>
      </c>
      <c r="U8" s="135">
        <f t="shared" si="3"/>
        <v>4571</v>
      </c>
      <c r="V8" s="136">
        <f t="shared" si="4"/>
        <v>6966</v>
      </c>
      <c r="W8" s="135">
        <f t="shared" ref="W8:W18" si="11">G8+O8</f>
        <v>93</v>
      </c>
      <c r="X8" s="137">
        <f t="shared" si="5"/>
        <v>97</v>
      </c>
      <c r="Y8" s="136">
        <f t="shared" si="6"/>
        <v>190</v>
      </c>
      <c r="Z8" s="136">
        <f t="shared" ref="Z8:Z18" si="12">J8+R8</f>
        <v>22</v>
      </c>
      <c r="AA8" s="135">
        <v>205</v>
      </c>
      <c r="AB8" s="135">
        <v>421</v>
      </c>
      <c r="AC8" s="135">
        <v>215</v>
      </c>
      <c r="AD8" s="135">
        <v>14</v>
      </c>
      <c r="AE8" s="135">
        <f t="shared" ref="AE8:AE18" si="13">SUM(AD8,AC8,AB8,AA8,Z8,Y8,V8)</f>
        <v>8033</v>
      </c>
      <c r="AF8" s="35"/>
      <c r="AG8" s="35"/>
      <c r="AP8" s="1"/>
      <c r="AQ8" s="1"/>
      <c r="AR8" s="1"/>
      <c r="AS8" s="1"/>
      <c r="AT8" s="1"/>
      <c r="AU8" s="1"/>
      <c r="AV8" s="1"/>
      <c r="AW8" s="1"/>
      <c r="AX8" s="1"/>
      <c r="AY8" s="1"/>
      <c r="AZ8" s="1"/>
      <c r="BA8" s="1"/>
      <c r="BB8" s="1"/>
      <c r="BC8" s="1"/>
      <c r="BD8" s="1"/>
      <c r="BE8" s="1"/>
      <c r="BF8" s="1">
        <v>21</v>
      </c>
      <c r="BG8" s="1">
        <v>1</v>
      </c>
      <c r="BH8" s="1">
        <v>0</v>
      </c>
      <c r="BI8" s="1">
        <v>0</v>
      </c>
      <c r="BJ8" s="1">
        <v>0</v>
      </c>
      <c r="BK8" s="1">
        <v>0</v>
      </c>
    </row>
    <row r="9" spans="1:63" ht="19.5" customHeight="1" x14ac:dyDescent="0.15">
      <c r="A9" s="184" t="s">
        <v>168</v>
      </c>
      <c r="B9" s="185"/>
      <c r="C9" s="46">
        <v>3</v>
      </c>
      <c r="D9" s="135">
        <v>873</v>
      </c>
      <c r="E9" s="135">
        <v>1502</v>
      </c>
      <c r="F9" s="136">
        <f t="shared" si="7"/>
        <v>2375</v>
      </c>
      <c r="G9" s="135">
        <v>53</v>
      </c>
      <c r="H9" s="137">
        <v>81</v>
      </c>
      <c r="I9" s="136">
        <f t="shared" si="0"/>
        <v>134</v>
      </c>
      <c r="J9" s="136">
        <v>18</v>
      </c>
      <c r="K9" s="136">
        <f t="shared" si="8"/>
        <v>2527</v>
      </c>
      <c r="L9" s="135">
        <v>48</v>
      </c>
      <c r="M9" s="135">
        <v>60</v>
      </c>
      <c r="N9" s="136">
        <f t="shared" si="1"/>
        <v>108</v>
      </c>
      <c r="O9" s="135">
        <v>1</v>
      </c>
      <c r="P9" s="137">
        <v>0</v>
      </c>
      <c r="Q9" s="136">
        <f t="shared" si="2"/>
        <v>1</v>
      </c>
      <c r="R9" s="136">
        <v>1</v>
      </c>
      <c r="S9" s="136">
        <f t="shared" si="9"/>
        <v>110</v>
      </c>
      <c r="T9" s="135">
        <f t="shared" si="10"/>
        <v>921</v>
      </c>
      <c r="U9" s="135">
        <f t="shared" si="3"/>
        <v>1562</v>
      </c>
      <c r="V9" s="136">
        <f t="shared" si="4"/>
        <v>2483</v>
      </c>
      <c r="W9" s="135">
        <f t="shared" si="11"/>
        <v>54</v>
      </c>
      <c r="X9" s="137">
        <f t="shared" si="5"/>
        <v>81</v>
      </c>
      <c r="Y9" s="136">
        <f t="shared" si="6"/>
        <v>135</v>
      </c>
      <c r="Z9" s="136">
        <f t="shared" si="12"/>
        <v>19</v>
      </c>
      <c r="AA9" s="135">
        <v>54</v>
      </c>
      <c r="AB9" s="135">
        <v>93</v>
      </c>
      <c r="AC9" s="135">
        <v>96</v>
      </c>
      <c r="AD9" s="135">
        <v>2</v>
      </c>
      <c r="AE9" s="135">
        <f t="shared" si="13"/>
        <v>2882</v>
      </c>
      <c r="AF9" s="35"/>
      <c r="AG9" s="35"/>
      <c r="AP9" s="1"/>
      <c r="AQ9" s="1"/>
      <c r="AR9" s="1"/>
      <c r="AS9" s="1"/>
      <c r="AT9" s="1"/>
      <c r="AU9" s="1"/>
      <c r="AV9" s="1"/>
      <c r="AW9" s="1"/>
      <c r="AX9" s="1"/>
      <c r="AY9" s="1"/>
      <c r="AZ9" s="1"/>
      <c r="BA9" s="1"/>
      <c r="BB9" s="1"/>
      <c r="BC9" s="1"/>
      <c r="BD9" s="1"/>
      <c r="BE9" s="1"/>
      <c r="BF9" s="1">
        <v>18</v>
      </c>
      <c r="BG9" s="1">
        <v>1</v>
      </c>
      <c r="BH9" s="1">
        <v>0</v>
      </c>
      <c r="BI9" s="1">
        <v>0</v>
      </c>
      <c r="BJ9" s="1">
        <v>0</v>
      </c>
      <c r="BK9" s="1">
        <v>0</v>
      </c>
    </row>
    <row r="10" spans="1:63" ht="19.5" customHeight="1" x14ac:dyDescent="0.15">
      <c r="A10" s="39" t="s">
        <v>169</v>
      </c>
      <c r="B10" s="44" t="s">
        <v>170</v>
      </c>
      <c r="C10" s="46">
        <v>4</v>
      </c>
      <c r="D10" s="135">
        <v>759</v>
      </c>
      <c r="E10" s="135">
        <v>781</v>
      </c>
      <c r="F10" s="136">
        <f t="shared" si="7"/>
        <v>1540</v>
      </c>
      <c r="G10" s="135">
        <v>51</v>
      </c>
      <c r="H10" s="137">
        <v>60</v>
      </c>
      <c r="I10" s="136">
        <f t="shared" si="0"/>
        <v>111</v>
      </c>
      <c r="J10" s="136">
        <v>19</v>
      </c>
      <c r="K10" s="136">
        <f t="shared" si="8"/>
        <v>1670</v>
      </c>
      <c r="L10" s="135">
        <v>99</v>
      </c>
      <c r="M10" s="135">
        <v>46</v>
      </c>
      <c r="N10" s="136">
        <f t="shared" si="1"/>
        <v>145</v>
      </c>
      <c r="O10" s="135">
        <v>1</v>
      </c>
      <c r="P10" s="137">
        <v>1</v>
      </c>
      <c r="Q10" s="136">
        <f t="shared" si="2"/>
        <v>2</v>
      </c>
      <c r="R10" s="136">
        <v>3</v>
      </c>
      <c r="S10" s="136">
        <f t="shared" si="9"/>
        <v>150</v>
      </c>
      <c r="T10" s="135">
        <f t="shared" si="10"/>
        <v>858</v>
      </c>
      <c r="U10" s="135">
        <f t="shared" si="3"/>
        <v>827</v>
      </c>
      <c r="V10" s="136">
        <f t="shared" si="4"/>
        <v>1685</v>
      </c>
      <c r="W10" s="135">
        <f t="shared" si="11"/>
        <v>52</v>
      </c>
      <c r="X10" s="137">
        <f t="shared" si="5"/>
        <v>61</v>
      </c>
      <c r="Y10" s="136">
        <f t="shared" si="6"/>
        <v>113</v>
      </c>
      <c r="Z10" s="136">
        <f t="shared" si="12"/>
        <v>22</v>
      </c>
      <c r="AA10" s="135">
        <v>29</v>
      </c>
      <c r="AB10" s="135">
        <v>33</v>
      </c>
      <c r="AC10" s="135">
        <v>44</v>
      </c>
      <c r="AD10" s="135">
        <v>1</v>
      </c>
      <c r="AE10" s="135">
        <f t="shared" si="13"/>
        <v>1927</v>
      </c>
      <c r="AF10" s="35"/>
      <c r="AG10" s="35"/>
      <c r="AP10" s="1"/>
      <c r="AQ10" s="1"/>
      <c r="AR10" s="1"/>
      <c r="AS10" s="1"/>
      <c r="AT10" s="1"/>
      <c r="AU10" s="1"/>
      <c r="AV10" s="1"/>
      <c r="AW10" s="1"/>
      <c r="AX10" s="1"/>
      <c r="AY10" s="1"/>
      <c r="AZ10" s="1"/>
      <c r="BA10" s="1"/>
      <c r="BB10" s="1"/>
      <c r="BC10" s="1"/>
      <c r="BD10" s="1"/>
      <c r="BE10" s="1"/>
      <c r="BF10" s="1">
        <v>19</v>
      </c>
      <c r="BG10" s="1">
        <v>3</v>
      </c>
      <c r="BH10" s="1">
        <v>0</v>
      </c>
      <c r="BI10" s="1">
        <v>0</v>
      </c>
      <c r="BJ10" s="1">
        <v>0</v>
      </c>
      <c r="BK10" s="1">
        <v>0</v>
      </c>
    </row>
    <row r="11" spans="1:63" ht="19.5" customHeight="1" x14ac:dyDescent="0.15">
      <c r="A11" s="39" t="s">
        <v>171</v>
      </c>
      <c r="B11" s="44" t="s">
        <v>147</v>
      </c>
      <c r="C11" s="46">
        <v>5</v>
      </c>
      <c r="D11" s="135">
        <v>139</v>
      </c>
      <c r="E11" s="135">
        <v>150</v>
      </c>
      <c r="F11" s="136">
        <f t="shared" si="7"/>
        <v>289</v>
      </c>
      <c r="G11" s="135">
        <v>13</v>
      </c>
      <c r="H11" s="137">
        <v>10</v>
      </c>
      <c r="I11" s="136">
        <f t="shared" si="0"/>
        <v>23</v>
      </c>
      <c r="J11" s="136">
        <v>6</v>
      </c>
      <c r="K11" s="136">
        <f t="shared" si="8"/>
        <v>318</v>
      </c>
      <c r="L11" s="135">
        <v>39</v>
      </c>
      <c r="M11" s="135">
        <v>24</v>
      </c>
      <c r="N11" s="136">
        <f t="shared" si="1"/>
        <v>63</v>
      </c>
      <c r="O11" s="135">
        <v>0</v>
      </c>
      <c r="P11" s="137">
        <v>0</v>
      </c>
      <c r="Q11" s="136">
        <f t="shared" si="2"/>
        <v>0</v>
      </c>
      <c r="R11" s="136">
        <v>0</v>
      </c>
      <c r="S11" s="136">
        <f t="shared" si="9"/>
        <v>63</v>
      </c>
      <c r="T11" s="135">
        <f t="shared" si="10"/>
        <v>178</v>
      </c>
      <c r="U11" s="135">
        <f t="shared" si="3"/>
        <v>174</v>
      </c>
      <c r="V11" s="136">
        <f t="shared" si="4"/>
        <v>352</v>
      </c>
      <c r="W11" s="135">
        <f t="shared" si="11"/>
        <v>13</v>
      </c>
      <c r="X11" s="137">
        <f t="shared" si="5"/>
        <v>10</v>
      </c>
      <c r="Y11" s="136">
        <f t="shared" si="6"/>
        <v>23</v>
      </c>
      <c r="Z11" s="136">
        <f t="shared" si="12"/>
        <v>6</v>
      </c>
      <c r="AA11" s="135">
        <v>5</v>
      </c>
      <c r="AB11" s="135">
        <v>3</v>
      </c>
      <c r="AC11" s="135">
        <v>8</v>
      </c>
      <c r="AD11" s="135">
        <v>0</v>
      </c>
      <c r="AE11" s="135">
        <f t="shared" si="13"/>
        <v>397</v>
      </c>
      <c r="AF11" s="35"/>
      <c r="AG11" s="35"/>
      <c r="AP11" s="1"/>
      <c r="AQ11" s="1"/>
      <c r="AR11" s="1"/>
      <c r="AS11" s="1"/>
      <c r="AT11" s="1"/>
      <c r="AU11" s="1"/>
      <c r="AV11" s="1"/>
      <c r="AW11" s="1"/>
      <c r="AX11" s="1"/>
      <c r="AY11" s="1"/>
      <c r="AZ11" s="1"/>
      <c r="BA11" s="1"/>
      <c r="BB11" s="1"/>
      <c r="BC11" s="1"/>
      <c r="BD11" s="1"/>
      <c r="BE11" s="1"/>
      <c r="BF11" s="1">
        <v>6</v>
      </c>
      <c r="BG11" s="1">
        <v>0</v>
      </c>
      <c r="BH11" s="1">
        <v>0</v>
      </c>
      <c r="BI11" s="1">
        <v>0</v>
      </c>
      <c r="BJ11" s="1">
        <v>0</v>
      </c>
      <c r="BK11" s="1">
        <v>0</v>
      </c>
    </row>
    <row r="12" spans="1:63" ht="19.5" customHeight="1" x14ac:dyDescent="0.15">
      <c r="A12" s="184" t="s">
        <v>142</v>
      </c>
      <c r="B12" s="185"/>
      <c r="C12" s="46">
        <v>6</v>
      </c>
      <c r="D12" s="135">
        <v>20</v>
      </c>
      <c r="E12" s="135">
        <v>21</v>
      </c>
      <c r="F12" s="136">
        <f t="shared" si="7"/>
        <v>41</v>
      </c>
      <c r="G12" s="135">
        <v>1</v>
      </c>
      <c r="H12" s="137">
        <v>0</v>
      </c>
      <c r="I12" s="136">
        <f t="shared" si="0"/>
        <v>1</v>
      </c>
      <c r="J12" s="136">
        <v>3</v>
      </c>
      <c r="K12" s="136">
        <f t="shared" si="8"/>
        <v>45</v>
      </c>
      <c r="L12" s="135">
        <v>2</v>
      </c>
      <c r="M12" s="135">
        <v>3</v>
      </c>
      <c r="N12" s="136">
        <f t="shared" si="1"/>
        <v>5</v>
      </c>
      <c r="O12" s="135">
        <v>0</v>
      </c>
      <c r="P12" s="137">
        <v>0</v>
      </c>
      <c r="Q12" s="136">
        <f t="shared" si="2"/>
        <v>0</v>
      </c>
      <c r="R12" s="136">
        <v>0</v>
      </c>
      <c r="S12" s="136">
        <f t="shared" si="9"/>
        <v>5</v>
      </c>
      <c r="T12" s="135">
        <f t="shared" si="10"/>
        <v>22</v>
      </c>
      <c r="U12" s="135">
        <f t="shared" si="3"/>
        <v>24</v>
      </c>
      <c r="V12" s="136">
        <f t="shared" si="4"/>
        <v>46</v>
      </c>
      <c r="W12" s="135">
        <f t="shared" si="11"/>
        <v>1</v>
      </c>
      <c r="X12" s="137">
        <f t="shared" si="5"/>
        <v>0</v>
      </c>
      <c r="Y12" s="136">
        <f t="shared" si="6"/>
        <v>1</v>
      </c>
      <c r="Z12" s="136">
        <f t="shared" si="12"/>
        <v>3</v>
      </c>
      <c r="AA12" s="135">
        <v>2</v>
      </c>
      <c r="AB12" s="135">
        <v>0</v>
      </c>
      <c r="AC12" s="135">
        <v>1</v>
      </c>
      <c r="AD12" s="135">
        <v>0</v>
      </c>
      <c r="AE12" s="135">
        <f t="shared" si="13"/>
        <v>53</v>
      </c>
      <c r="AF12" s="35"/>
      <c r="AG12" s="35"/>
      <c r="AP12" s="1"/>
      <c r="AQ12" s="1"/>
      <c r="AR12" s="1"/>
      <c r="AS12" s="1"/>
      <c r="AT12" s="1"/>
      <c r="AU12" s="1"/>
      <c r="AV12" s="1"/>
      <c r="AW12" s="1"/>
      <c r="AX12" s="1"/>
      <c r="AY12" s="1"/>
      <c r="AZ12" s="1"/>
      <c r="BA12" s="1"/>
      <c r="BB12" s="1"/>
      <c r="BC12" s="1"/>
      <c r="BD12" s="1"/>
      <c r="BE12" s="1"/>
      <c r="BF12" s="1">
        <v>3</v>
      </c>
      <c r="BG12" s="1">
        <v>0</v>
      </c>
      <c r="BH12" s="1">
        <v>0</v>
      </c>
      <c r="BI12" s="1">
        <v>0</v>
      </c>
      <c r="BJ12" s="1">
        <v>0</v>
      </c>
      <c r="BK12" s="1">
        <v>0</v>
      </c>
    </row>
    <row r="13" spans="1:63" ht="19.5" customHeight="1" x14ac:dyDescent="0.15">
      <c r="A13" s="39" t="s">
        <v>172</v>
      </c>
      <c r="B13" s="44" t="s">
        <v>19</v>
      </c>
      <c r="C13" s="46">
        <v>7</v>
      </c>
      <c r="D13" s="135">
        <v>21</v>
      </c>
      <c r="E13" s="135">
        <v>14</v>
      </c>
      <c r="F13" s="136">
        <f t="shared" si="7"/>
        <v>35</v>
      </c>
      <c r="G13" s="135">
        <v>18</v>
      </c>
      <c r="H13" s="137">
        <v>8</v>
      </c>
      <c r="I13" s="136">
        <f t="shared" si="0"/>
        <v>26</v>
      </c>
      <c r="J13" s="136">
        <v>4</v>
      </c>
      <c r="K13" s="136">
        <f t="shared" si="8"/>
        <v>65</v>
      </c>
      <c r="L13" s="135">
        <v>11</v>
      </c>
      <c r="M13" s="135">
        <v>2</v>
      </c>
      <c r="N13" s="136">
        <f t="shared" si="1"/>
        <v>13</v>
      </c>
      <c r="O13" s="135">
        <v>0</v>
      </c>
      <c r="P13" s="137">
        <v>0</v>
      </c>
      <c r="Q13" s="136">
        <f t="shared" si="2"/>
        <v>0</v>
      </c>
      <c r="R13" s="136">
        <v>0</v>
      </c>
      <c r="S13" s="136">
        <f t="shared" si="9"/>
        <v>13</v>
      </c>
      <c r="T13" s="135">
        <f t="shared" si="10"/>
        <v>32</v>
      </c>
      <c r="U13" s="135">
        <f t="shared" si="3"/>
        <v>16</v>
      </c>
      <c r="V13" s="136">
        <f t="shared" si="4"/>
        <v>48</v>
      </c>
      <c r="W13" s="135">
        <f t="shared" si="11"/>
        <v>18</v>
      </c>
      <c r="X13" s="137">
        <f t="shared" si="5"/>
        <v>8</v>
      </c>
      <c r="Y13" s="136">
        <f t="shared" si="6"/>
        <v>26</v>
      </c>
      <c r="Z13" s="136">
        <f t="shared" si="12"/>
        <v>4</v>
      </c>
      <c r="AA13" s="135">
        <v>0</v>
      </c>
      <c r="AB13" s="135">
        <v>1</v>
      </c>
      <c r="AC13" s="135">
        <v>2</v>
      </c>
      <c r="AD13" s="135">
        <v>0</v>
      </c>
      <c r="AE13" s="135">
        <f t="shared" si="13"/>
        <v>81</v>
      </c>
      <c r="AF13" s="35"/>
      <c r="AG13" s="35"/>
      <c r="AP13" s="1"/>
      <c r="AQ13" s="1"/>
      <c r="AR13" s="1"/>
      <c r="AS13" s="1"/>
      <c r="AT13" s="1"/>
      <c r="AU13" s="1"/>
      <c r="AV13" s="1"/>
      <c r="AW13" s="1"/>
      <c r="AX13" s="1"/>
      <c r="AY13" s="1"/>
      <c r="AZ13" s="1"/>
      <c r="BA13" s="1"/>
      <c r="BB13" s="1"/>
      <c r="BC13" s="1"/>
      <c r="BD13" s="1"/>
      <c r="BE13" s="1"/>
      <c r="BF13" s="1">
        <v>4</v>
      </c>
      <c r="BG13" s="1">
        <v>0</v>
      </c>
      <c r="BH13" s="1">
        <v>0</v>
      </c>
      <c r="BI13" s="1">
        <v>0</v>
      </c>
      <c r="BJ13" s="1">
        <v>0</v>
      </c>
      <c r="BK13" s="1">
        <v>0</v>
      </c>
    </row>
    <row r="14" spans="1:63" ht="19.5" customHeight="1" x14ac:dyDescent="0.15">
      <c r="A14" s="184" t="s">
        <v>143</v>
      </c>
      <c r="B14" s="185"/>
      <c r="C14" s="46">
        <v>8</v>
      </c>
      <c r="D14" s="135">
        <v>1</v>
      </c>
      <c r="E14" s="135">
        <v>0</v>
      </c>
      <c r="F14" s="136">
        <f t="shared" si="7"/>
        <v>1</v>
      </c>
      <c r="G14" s="135">
        <v>0</v>
      </c>
      <c r="H14" s="137">
        <v>0</v>
      </c>
      <c r="I14" s="136">
        <f t="shared" si="0"/>
        <v>0</v>
      </c>
      <c r="J14" s="136">
        <v>0</v>
      </c>
      <c r="K14" s="136">
        <f t="shared" si="8"/>
        <v>1</v>
      </c>
      <c r="L14" s="135">
        <v>0</v>
      </c>
      <c r="M14" s="135">
        <v>0</v>
      </c>
      <c r="N14" s="136">
        <f t="shared" si="1"/>
        <v>0</v>
      </c>
      <c r="O14" s="135">
        <v>0</v>
      </c>
      <c r="P14" s="137">
        <v>0</v>
      </c>
      <c r="Q14" s="136">
        <f t="shared" si="2"/>
        <v>0</v>
      </c>
      <c r="R14" s="136">
        <v>0</v>
      </c>
      <c r="S14" s="136">
        <f t="shared" si="9"/>
        <v>0</v>
      </c>
      <c r="T14" s="135">
        <f t="shared" si="10"/>
        <v>1</v>
      </c>
      <c r="U14" s="135">
        <f t="shared" si="3"/>
        <v>0</v>
      </c>
      <c r="V14" s="136">
        <f t="shared" si="4"/>
        <v>1</v>
      </c>
      <c r="W14" s="135">
        <f t="shared" si="11"/>
        <v>0</v>
      </c>
      <c r="X14" s="137">
        <f t="shared" si="5"/>
        <v>0</v>
      </c>
      <c r="Y14" s="136">
        <f t="shared" si="6"/>
        <v>0</v>
      </c>
      <c r="Z14" s="136">
        <f t="shared" si="12"/>
        <v>0</v>
      </c>
      <c r="AA14" s="135">
        <v>0</v>
      </c>
      <c r="AB14" s="135">
        <v>0</v>
      </c>
      <c r="AC14" s="135">
        <v>0</v>
      </c>
      <c r="AD14" s="135">
        <v>0</v>
      </c>
      <c r="AE14" s="135">
        <f t="shared" si="13"/>
        <v>1</v>
      </c>
      <c r="AF14" s="35"/>
      <c r="AG14" s="35"/>
      <c r="AP14" s="1"/>
      <c r="AQ14" s="1"/>
      <c r="AR14" s="1"/>
      <c r="AS14" s="1"/>
      <c r="AT14" s="1"/>
      <c r="AU14" s="1"/>
      <c r="AV14" s="1"/>
      <c r="AW14" s="1"/>
      <c r="AX14" s="1"/>
      <c r="AY14" s="1"/>
      <c r="AZ14" s="1"/>
      <c r="BA14" s="1"/>
      <c r="BB14" s="1"/>
      <c r="BC14" s="1"/>
      <c r="BD14" s="1"/>
      <c r="BE14" s="1"/>
      <c r="BF14" s="1">
        <v>0</v>
      </c>
      <c r="BG14" s="1">
        <v>0</v>
      </c>
      <c r="BH14" s="1">
        <v>0</v>
      </c>
      <c r="BI14" s="1">
        <v>0</v>
      </c>
      <c r="BJ14" s="1">
        <v>0</v>
      </c>
      <c r="BK14" s="1">
        <v>0</v>
      </c>
    </row>
    <row r="15" spans="1:63" ht="19.5" customHeight="1" x14ac:dyDescent="0.15">
      <c r="A15" s="39" t="s">
        <v>173</v>
      </c>
      <c r="B15" s="44" t="s">
        <v>174</v>
      </c>
      <c r="C15" s="46">
        <v>9</v>
      </c>
      <c r="D15" s="135">
        <v>4</v>
      </c>
      <c r="E15" s="135">
        <v>0</v>
      </c>
      <c r="F15" s="136">
        <f t="shared" si="7"/>
        <v>4</v>
      </c>
      <c r="G15" s="135">
        <v>11</v>
      </c>
      <c r="H15" s="137">
        <v>3</v>
      </c>
      <c r="I15" s="136">
        <f t="shared" si="0"/>
        <v>14</v>
      </c>
      <c r="J15" s="136">
        <v>1</v>
      </c>
      <c r="K15" s="136">
        <f t="shared" si="8"/>
        <v>19</v>
      </c>
      <c r="L15" s="135">
        <v>3</v>
      </c>
      <c r="M15" s="135">
        <v>0</v>
      </c>
      <c r="N15" s="136">
        <f t="shared" si="1"/>
        <v>3</v>
      </c>
      <c r="O15" s="135">
        <v>0</v>
      </c>
      <c r="P15" s="137">
        <v>0</v>
      </c>
      <c r="Q15" s="136">
        <f>SUM(O15:P15)</f>
        <v>0</v>
      </c>
      <c r="R15" s="136">
        <v>0</v>
      </c>
      <c r="S15" s="136">
        <f t="shared" si="9"/>
        <v>3</v>
      </c>
      <c r="T15" s="135">
        <f t="shared" si="10"/>
        <v>7</v>
      </c>
      <c r="U15" s="135">
        <f t="shared" si="3"/>
        <v>0</v>
      </c>
      <c r="V15" s="136">
        <f t="shared" si="4"/>
        <v>7</v>
      </c>
      <c r="W15" s="135">
        <f t="shared" si="11"/>
        <v>11</v>
      </c>
      <c r="X15" s="137">
        <f t="shared" si="5"/>
        <v>3</v>
      </c>
      <c r="Y15" s="136">
        <f t="shared" si="6"/>
        <v>14</v>
      </c>
      <c r="Z15" s="136">
        <f t="shared" si="12"/>
        <v>1</v>
      </c>
      <c r="AA15" s="135">
        <v>0</v>
      </c>
      <c r="AB15" s="135">
        <v>0</v>
      </c>
      <c r="AC15" s="135">
        <v>0</v>
      </c>
      <c r="AD15" s="135">
        <v>0</v>
      </c>
      <c r="AE15" s="135">
        <f t="shared" si="13"/>
        <v>22</v>
      </c>
      <c r="AF15" s="35"/>
      <c r="AG15" s="35"/>
      <c r="AP15" s="1"/>
      <c r="AQ15" s="1"/>
      <c r="AR15" s="1"/>
      <c r="AS15" s="1"/>
      <c r="AT15" s="1"/>
      <c r="AU15" s="1"/>
      <c r="AV15" s="1"/>
      <c r="AW15" s="1"/>
      <c r="AX15" s="1"/>
      <c r="AY15" s="1"/>
      <c r="AZ15" s="1"/>
      <c r="BA15" s="1"/>
      <c r="BB15" s="1"/>
      <c r="BC15" s="1"/>
      <c r="BD15" s="1"/>
      <c r="BE15" s="1"/>
      <c r="BF15" s="1">
        <v>1</v>
      </c>
      <c r="BG15" s="1">
        <v>0</v>
      </c>
      <c r="BH15" s="1">
        <v>0</v>
      </c>
      <c r="BI15" s="1">
        <v>0</v>
      </c>
      <c r="BJ15" s="1">
        <v>0</v>
      </c>
      <c r="BK15" s="1">
        <v>0</v>
      </c>
    </row>
    <row r="16" spans="1:63" ht="19.5" customHeight="1" x14ac:dyDescent="0.15">
      <c r="A16" s="184" t="s">
        <v>144</v>
      </c>
      <c r="B16" s="185"/>
      <c r="C16" s="47">
        <v>10</v>
      </c>
      <c r="D16" s="135">
        <v>0</v>
      </c>
      <c r="E16" s="135">
        <v>1</v>
      </c>
      <c r="F16" s="136">
        <f t="shared" si="7"/>
        <v>1</v>
      </c>
      <c r="G16" s="135">
        <v>0</v>
      </c>
      <c r="H16" s="137">
        <v>0</v>
      </c>
      <c r="I16" s="136">
        <f t="shared" si="0"/>
        <v>0</v>
      </c>
      <c r="J16" s="136">
        <v>0</v>
      </c>
      <c r="K16" s="136">
        <f t="shared" si="8"/>
        <v>1</v>
      </c>
      <c r="L16" s="135">
        <v>0</v>
      </c>
      <c r="M16" s="135">
        <v>0</v>
      </c>
      <c r="N16" s="136">
        <f t="shared" si="1"/>
        <v>0</v>
      </c>
      <c r="O16" s="135">
        <v>0</v>
      </c>
      <c r="P16" s="137">
        <v>0</v>
      </c>
      <c r="Q16" s="136">
        <f t="shared" si="2"/>
        <v>0</v>
      </c>
      <c r="R16" s="136">
        <v>0</v>
      </c>
      <c r="S16" s="136">
        <f t="shared" si="9"/>
        <v>0</v>
      </c>
      <c r="T16" s="135">
        <f t="shared" si="10"/>
        <v>0</v>
      </c>
      <c r="U16" s="135">
        <f t="shared" si="3"/>
        <v>1</v>
      </c>
      <c r="V16" s="136">
        <f t="shared" si="4"/>
        <v>1</v>
      </c>
      <c r="W16" s="135">
        <f t="shared" si="11"/>
        <v>0</v>
      </c>
      <c r="X16" s="137">
        <f t="shared" si="5"/>
        <v>0</v>
      </c>
      <c r="Y16" s="136">
        <f t="shared" si="6"/>
        <v>0</v>
      </c>
      <c r="Z16" s="136">
        <f t="shared" si="12"/>
        <v>0</v>
      </c>
      <c r="AA16" s="135">
        <v>0</v>
      </c>
      <c r="AB16" s="135">
        <v>0</v>
      </c>
      <c r="AC16" s="135">
        <v>0</v>
      </c>
      <c r="AD16" s="135">
        <v>0</v>
      </c>
      <c r="AE16" s="135">
        <f t="shared" si="13"/>
        <v>1</v>
      </c>
      <c r="AF16" s="35"/>
      <c r="AG16" s="35"/>
      <c r="AP16" s="1"/>
      <c r="AQ16" s="1"/>
      <c r="AR16" s="1"/>
      <c r="AS16" s="1"/>
      <c r="AT16" s="1"/>
      <c r="AU16" s="1"/>
      <c r="AV16" s="1"/>
      <c r="AW16" s="1"/>
      <c r="AX16" s="1"/>
      <c r="AY16" s="1"/>
      <c r="AZ16" s="1"/>
      <c r="BA16" s="1"/>
      <c r="BB16" s="1"/>
      <c r="BC16" s="1"/>
      <c r="BD16" s="1"/>
      <c r="BE16" s="1"/>
      <c r="BF16" s="1">
        <v>0</v>
      </c>
      <c r="BG16" s="1">
        <v>0</v>
      </c>
      <c r="BH16" s="1">
        <v>0</v>
      </c>
      <c r="BI16" s="1">
        <v>0</v>
      </c>
      <c r="BJ16" s="1">
        <v>0</v>
      </c>
      <c r="BK16" s="1">
        <v>0</v>
      </c>
    </row>
    <row r="17" spans="1:63" ht="19.5" customHeight="1" x14ac:dyDescent="0.15">
      <c r="A17" s="39" t="s">
        <v>175</v>
      </c>
      <c r="B17" s="44" t="s">
        <v>176</v>
      </c>
      <c r="C17" s="47">
        <v>11</v>
      </c>
      <c r="D17" s="135">
        <v>0</v>
      </c>
      <c r="E17" s="135">
        <v>0</v>
      </c>
      <c r="F17" s="136">
        <f t="shared" si="7"/>
        <v>0</v>
      </c>
      <c r="G17" s="135">
        <v>3</v>
      </c>
      <c r="H17" s="137">
        <v>0</v>
      </c>
      <c r="I17" s="136">
        <f t="shared" si="0"/>
        <v>3</v>
      </c>
      <c r="J17" s="136">
        <v>0</v>
      </c>
      <c r="K17" s="136">
        <f t="shared" si="8"/>
        <v>3</v>
      </c>
      <c r="L17" s="135">
        <v>0</v>
      </c>
      <c r="M17" s="135">
        <v>0</v>
      </c>
      <c r="N17" s="136">
        <f t="shared" si="1"/>
        <v>0</v>
      </c>
      <c r="O17" s="135">
        <v>0</v>
      </c>
      <c r="P17" s="137">
        <v>0</v>
      </c>
      <c r="Q17" s="136">
        <f t="shared" si="2"/>
        <v>0</v>
      </c>
      <c r="R17" s="136">
        <v>0</v>
      </c>
      <c r="S17" s="136">
        <f t="shared" si="9"/>
        <v>0</v>
      </c>
      <c r="T17" s="135">
        <f t="shared" si="10"/>
        <v>0</v>
      </c>
      <c r="U17" s="135">
        <f t="shared" si="3"/>
        <v>0</v>
      </c>
      <c r="V17" s="136">
        <f t="shared" si="4"/>
        <v>0</v>
      </c>
      <c r="W17" s="135">
        <f t="shared" si="11"/>
        <v>3</v>
      </c>
      <c r="X17" s="137">
        <f t="shared" si="5"/>
        <v>0</v>
      </c>
      <c r="Y17" s="136">
        <f t="shared" si="6"/>
        <v>3</v>
      </c>
      <c r="Z17" s="136">
        <f t="shared" si="12"/>
        <v>0</v>
      </c>
      <c r="AA17" s="135">
        <v>0</v>
      </c>
      <c r="AB17" s="135">
        <v>0</v>
      </c>
      <c r="AC17" s="135">
        <v>0</v>
      </c>
      <c r="AD17" s="135">
        <v>0</v>
      </c>
      <c r="AE17" s="135">
        <f t="shared" si="13"/>
        <v>3</v>
      </c>
      <c r="AF17" s="35"/>
      <c r="AG17" s="35"/>
      <c r="AP17" s="1"/>
      <c r="AQ17" s="1"/>
      <c r="AR17" s="1"/>
      <c r="AS17" s="1"/>
      <c r="AT17" s="1"/>
      <c r="AU17" s="1"/>
      <c r="AV17" s="1"/>
      <c r="AW17" s="1"/>
      <c r="AX17" s="1"/>
      <c r="AY17" s="1"/>
      <c r="AZ17" s="1"/>
      <c r="BA17" s="1"/>
      <c r="BB17" s="1"/>
      <c r="BC17" s="1"/>
      <c r="BD17" s="1"/>
      <c r="BE17" s="1"/>
      <c r="BF17" s="1">
        <v>0</v>
      </c>
      <c r="BG17" s="1">
        <v>0</v>
      </c>
      <c r="BH17" s="1">
        <v>0</v>
      </c>
      <c r="BI17" s="1">
        <v>0</v>
      </c>
      <c r="BJ17" s="1">
        <v>0</v>
      </c>
      <c r="BK17" s="1">
        <v>0</v>
      </c>
    </row>
    <row r="18" spans="1:63" ht="19.5" customHeight="1" x14ac:dyDescent="0.15">
      <c r="A18" s="186" t="s">
        <v>140</v>
      </c>
      <c r="B18" s="187"/>
      <c r="C18" s="48">
        <v>12</v>
      </c>
      <c r="D18" s="138">
        <v>0</v>
      </c>
      <c r="E18" s="138">
        <v>0</v>
      </c>
      <c r="F18" s="139">
        <f t="shared" si="7"/>
        <v>0</v>
      </c>
      <c r="G18" s="138">
        <v>0</v>
      </c>
      <c r="H18" s="140">
        <v>0</v>
      </c>
      <c r="I18" s="139">
        <f t="shared" si="0"/>
        <v>0</v>
      </c>
      <c r="J18" s="139">
        <v>0</v>
      </c>
      <c r="K18" s="139">
        <f t="shared" si="8"/>
        <v>0</v>
      </c>
      <c r="L18" s="138">
        <v>2</v>
      </c>
      <c r="M18" s="138">
        <v>0</v>
      </c>
      <c r="N18" s="139">
        <f t="shared" si="1"/>
        <v>2</v>
      </c>
      <c r="O18" s="138">
        <v>0</v>
      </c>
      <c r="P18" s="140">
        <v>0</v>
      </c>
      <c r="Q18" s="139">
        <f t="shared" si="2"/>
        <v>0</v>
      </c>
      <c r="R18" s="139">
        <v>0</v>
      </c>
      <c r="S18" s="139">
        <f t="shared" si="9"/>
        <v>2</v>
      </c>
      <c r="T18" s="138">
        <f t="shared" si="10"/>
        <v>2</v>
      </c>
      <c r="U18" s="138">
        <f t="shared" si="3"/>
        <v>0</v>
      </c>
      <c r="V18" s="139">
        <f t="shared" si="4"/>
        <v>2</v>
      </c>
      <c r="W18" s="138">
        <f t="shared" si="11"/>
        <v>0</v>
      </c>
      <c r="X18" s="140">
        <f t="shared" si="5"/>
        <v>0</v>
      </c>
      <c r="Y18" s="139">
        <f t="shared" si="6"/>
        <v>0</v>
      </c>
      <c r="Z18" s="139">
        <f t="shared" si="12"/>
        <v>0</v>
      </c>
      <c r="AA18" s="138">
        <v>0</v>
      </c>
      <c r="AB18" s="138">
        <v>0</v>
      </c>
      <c r="AC18" s="138">
        <v>0</v>
      </c>
      <c r="AD18" s="138">
        <v>0</v>
      </c>
      <c r="AE18" s="138">
        <f t="shared" si="13"/>
        <v>2</v>
      </c>
      <c r="AF18" s="35"/>
      <c r="AG18" s="35"/>
      <c r="AP18" s="1"/>
      <c r="AQ18" s="1"/>
      <c r="AR18" s="1"/>
      <c r="AS18" s="1"/>
      <c r="AT18" s="1"/>
      <c r="AU18" s="1"/>
      <c r="AV18" s="1"/>
      <c r="AW18" s="1"/>
      <c r="AX18" s="1"/>
      <c r="AY18" s="1"/>
      <c r="AZ18" s="1"/>
      <c r="BA18" s="1"/>
      <c r="BB18" s="1"/>
      <c r="BC18" s="1"/>
      <c r="BD18" s="1"/>
      <c r="BE18" s="1"/>
      <c r="BF18" s="1">
        <v>0</v>
      </c>
      <c r="BG18" s="1">
        <v>0</v>
      </c>
      <c r="BH18" s="1">
        <v>0</v>
      </c>
      <c r="BI18" s="1">
        <v>0</v>
      </c>
      <c r="BJ18" s="1">
        <v>0</v>
      </c>
      <c r="BK18" s="1">
        <v>0</v>
      </c>
    </row>
    <row r="19" spans="1:63" ht="19.5" customHeight="1" x14ac:dyDescent="0.15">
      <c r="A19" s="188" t="s">
        <v>146</v>
      </c>
      <c r="B19" s="189"/>
      <c r="C19" s="49">
        <v>13</v>
      </c>
      <c r="D19" s="141">
        <f t="shared" ref="D19:K19" si="14">SUM(D7:D18)</f>
        <v>4909</v>
      </c>
      <c r="E19" s="141">
        <f t="shared" si="14"/>
        <v>8468</v>
      </c>
      <c r="F19" s="141">
        <f t="shared" si="14"/>
        <v>13377</v>
      </c>
      <c r="G19" s="141">
        <f t="shared" si="14"/>
        <v>455</v>
      </c>
      <c r="H19" s="141">
        <f t="shared" si="14"/>
        <v>440</v>
      </c>
      <c r="I19" s="141">
        <f t="shared" si="14"/>
        <v>895</v>
      </c>
      <c r="J19" s="141">
        <f t="shared" si="14"/>
        <v>103</v>
      </c>
      <c r="K19" s="141">
        <f t="shared" si="14"/>
        <v>14375</v>
      </c>
      <c r="L19" s="141">
        <f t="shared" ref="L19:R19" si="15">SUM(L7:L18)</f>
        <v>254</v>
      </c>
      <c r="M19" s="141">
        <f t="shared" si="15"/>
        <v>214</v>
      </c>
      <c r="N19" s="141">
        <f t="shared" si="15"/>
        <v>468</v>
      </c>
      <c r="O19" s="141">
        <f t="shared" si="15"/>
        <v>4</v>
      </c>
      <c r="P19" s="141">
        <f t="shared" si="15"/>
        <v>6</v>
      </c>
      <c r="Q19" s="141">
        <f t="shared" si="15"/>
        <v>10</v>
      </c>
      <c r="R19" s="141">
        <f t="shared" si="15"/>
        <v>5</v>
      </c>
      <c r="S19" s="141">
        <f t="shared" ref="S19" si="16">SUM(S7:S18)</f>
        <v>483</v>
      </c>
      <c r="T19" s="141">
        <f t="shared" ref="T19:AE19" si="17">SUM(T7:T18)</f>
        <v>5163</v>
      </c>
      <c r="U19" s="141">
        <f t="shared" si="17"/>
        <v>8682</v>
      </c>
      <c r="V19" s="141">
        <f t="shared" si="17"/>
        <v>13845</v>
      </c>
      <c r="W19" s="141">
        <f t="shared" si="17"/>
        <v>459</v>
      </c>
      <c r="X19" s="141">
        <f t="shared" si="17"/>
        <v>446</v>
      </c>
      <c r="Y19" s="141">
        <f t="shared" si="17"/>
        <v>905</v>
      </c>
      <c r="Z19" s="141">
        <f t="shared" si="17"/>
        <v>108</v>
      </c>
      <c r="AA19" s="141">
        <f t="shared" si="17"/>
        <v>455</v>
      </c>
      <c r="AB19" s="141">
        <f t="shared" si="17"/>
        <v>729</v>
      </c>
      <c r="AC19" s="141">
        <f t="shared" si="17"/>
        <v>461</v>
      </c>
      <c r="AD19" s="141">
        <f t="shared" si="17"/>
        <v>28</v>
      </c>
      <c r="AE19" s="141">
        <f t="shared" si="17"/>
        <v>16531</v>
      </c>
      <c r="AF19" s="35"/>
      <c r="AG19" s="35"/>
      <c r="AH19" s="82"/>
      <c r="AI19" s="82"/>
      <c r="AJ19" s="82"/>
      <c r="AK19" s="82"/>
      <c r="AL19" s="82"/>
      <c r="AM19" s="82"/>
      <c r="AN19" s="82"/>
      <c r="AO19" s="82"/>
      <c r="AP19" s="83"/>
      <c r="AQ19" s="83"/>
      <c r="AR19" s="83"/>
      <c r="AS19" s="83"/>
      <c r="AT19" s="83"/>
      <c r="AU19" s="83"/>
      <c r="AV19" s="83"/>
      <c r="AW19" s="83"/>
      <c r="AX19" s="83"/>
      <c r="AY19" s="83"/>
      <c r="AZ19" s="83"/>
      <c r="BA19" s="83"/>
      <c r="BB19" s="83"/>
      <c r="BC19" s="83"/>
      <c r="BD19" s="83"/>
      <c r="BE19" s="83"/>
      <c r="BF19" s="83">
        <f t="shared" ref="BF19:BK19" si="18">SUM(BF7:BF18)</f>
        <v>103</v>
      </c>
      <c r="BG19" s="83">
        <f t="shared" si="18"/>
        <v>5</v>
      </c>
      <c r="BH19" s="83">
        <f t="shared" si="18"/>
        <v>5</v>
      </c>
      <c r="BI19" s="83">
        <f t="shared" si="18"/>
        <v>2</v>
      </c>
      <c r="BJ19" s="83">
        <f t="shared" si="18"/>
        <v>1</v>
      </c>
      <c r="BK19" s="83">
        <f t="shared" si="18"/>
        <v>0</v>
      </c>
    </row>
    <row r="20" spans="1:63" ht="19.5" customHeight="1" x14ac:dyDescent="0.15">
      <c r="A20" s="188" t="s">
        <v>148</v>
      </c>
      <c r="B20" s="189"/>
      <c r="C20" s="49">
        <v>14</v>
      </c>
      <c r="D20" s="142">
        <f>SUM(D13:D18)</f>
        <v>26</v>
      </c>
      <c r="E20" s="142">
        <f>SUM(E13:E18)</f>
        <v>15</v>
      </c>
      <c r="F20" s="141">
        <f>SUM(F13:F18)</f>
        <v>41</v>
      </c>
      <c r="G20" s="143"/>
      <c r="H20" s="144"/>
      <c r="I20" s="144"/>
      <c r="J20" s="145"/>
      <c r="K20" s="145"/>
      <c r="L20" s="142">
        <f>SUM(L13:L18)</f>
        <v>16</v>
      </c>
      <c r="M20" s="142">
        <f>SUM(M13:M18)</f>
        <v>2</v>
      </c>
      <c r="N20" s="141">
        <f>SUM(N13:N18)</f>
        <v>18</v>
      </c>
      <c r="O20" s="143"/>
      <c r="P20" s="144"/>
      <c r="Q20" s="144"/>
      <c r="R20" s="145"/>
      <c r="S20" s="145"/>
      <c r="T20" s="142">
        <f>SUM(T13:T18)</f>
        <v>42</v>
      </c>
      <c r="U20" s="142">
        <f>SUM(U13:U18)</f>
        <v>17</v>
      </c>
      <c r="V20" s="141">
        <f>SUM(V13:V18)</f>
        <v>59</v>
      </c>
      <c r="W20" s="143"/>
      <c r="X20" s="144"/>
      <c r="Y20" s="144"/>
      <c r="Z20" s="145"/>
      <c r="AA20" s="143"/>
      <c r="AB20" s="143"/>
      <c r="AC20" s="143"/>
      <c r="AD20" s="143"/>
      <c r="AE20" s="142">
        <f>SUM(AD20,AC20,AB20,AA20,Z20,Y20,V20)</f>
        <v>59</v>
      </c>
      <c r="AF20" s="35"/>
      <c r="AG20" s="35"/>
    </row>
    <row r="21" spans="1:63" ht="18" customHeight="1" x14ac:dyDescent="0.15">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row>
    <row r="22" spans="1:63" ht="18" customHeight="1" x14ac:dyDescent="0.15">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row>
    <row r="23" spans="1:63" ht="18.75" customHeight="1" x14ac:dyDescent="0.15">
      <c r="A23" s="190" t="s">
        <v>177</v>
      </c>
      <c r="B23" s="191"/>
      <c r="C23" s="196" t="s">
        <v>157</v>
      </c>
      <c r="D23" s="174" t="s">
        <v>145</v>
      </c>
      <c r="E23" s="174"/>
      <c r="F23" s="174"/>
      <c r="G23" s="174"/>
      <c r="H23" s="174"/>
      <c r="I23" s="174"/>
      <c r="J23" s="174"/>
      <c r="K23" s="174"/>
      <c r="L23" s="174"/>
      <c r="M23" s="174"/>
      <c r="N23" s="174"/>
      <c r="O23" s="174"/>
      <c r="P23" s="174" t="s">
        <v>149</v>
      </c>
      <c r="Q23" s="174"/>
      <c r="R23" s="174"/>
      <c r="S23" s="174"/>
      <c r="T23" s="174"/>
      <c r="U23" s="174"/>
      <c r="V23" s="174"/>
      <c r="W23" s="174"/>
      <c r="X23" s="174"/>
      <c r="Y23" s="174"/>
      <c r="Z23" s="174"/>
      <c r="AA23" s="174"/>
      <c r="AB23" s="50"/>
      <c r="AC23" s="50"/>
      <c r="AF23" s="35"/>
      <c r="AG23" s="35"/>
    </row>
    <row r="24" spans="1:63" ht="18.75" customHeight="1" x14ac:dyDescent="0.15">
      <c r="A24" s="192"/>
      <c r="B24" s="193"/>
      <c r="C24" s="197"/>
      <c r="D24" s="179" t="s">
        <v>82</v>
      </c>
      <c r="E24" s="179"/>
      <c r="F24" s="179"/>
      <c r="G24" s="179" t="s">
        <v>58</v>
      </c>
      <c r="H24" s="179"/>
      <c r="I24" s="179"/>
      <c r="J24" s="182" t="s">
        <v>141</v>
      </c>
      <c r="K24" s="174" t="s">
        <v>9</v>
      </c>
      <c r="L24" s="174"/>
      <c r="M24" s="174"/>
      <c r="N24" s="174"/>
      <c r="O24" s="183" t="s">
        <v>108</v>
      </c>
      <c r="P24" s="179" t="s">
        <v>82</v>
      </c>
      <c r="Q24" s="179"/>
      <c r="R24" s="179"/>
      <c r="S24" s="179" t="s">
        <v>58</v>
      </c>
      <c r="T24" s="179"/>
      <c r="U24" s="179"/>
      <c r="V24" s="182" t="s">
        <v>141</v>
      </c>
      <c r="W24" s="174" t="s">
        <v>9</v>
      </c>
      <c r="X24" s="174"/>
      <c r="Y24" s="174"/>
      <c r="Z24" s="174"/>
      <c r="AA24" s="183" t="s">
        <v>108</v>
      </c>
      <c r="AB24" s="50"/>
      <c r="AC24" s="50"/>
      <c r="AF24" s="35"/>
      <c r="AG24" s="35"/>
    </row>
    <row r="25" spans="1:63" ht="37.5" customHeight="1" x14ac:dyDescent="0.15">
      <c r="A25" s="194"/>
      <c r="B25" s="195"/>
      <c r="C25" s="198"/>
      <c r="D25" s="51" t="s">
        <v>150</v>
      </c>
      <c r="E25" s="51" t="s">
        <v>151</v>
      </c>
      <c r="F25" s="51" t="s">
        <v>103</v>
      </c>
      <c r="G25" s="51" t="s">
        <v>150</v>
      </c>
      <c r="H25" s="51" t="s">
        <v>151</v>
      </c>
      <c r="I25" s="51" t="s">
        <v>103</v>
      </c>
      <c r="J25" s="182"/>
      <c r="K25" s="53" t="s">
        <v>26</v>
      </c>
      <c r="L25" s="53" t="s">
        <v>153</v>
      </c>
      <c r="M25" s="53" t="s">
        <v>117</v>
      </c>
      <c r="N25" s="53" t="s">
        <v>154</v>
      </c>
      <c r="O25" s="183"/>
      <c r="P25" s="51" t="s">
        <v>150</v>
      </c>
      <c r="Q25" s="51" t="s">
        <v>151</v>
      </c>
      <c r="R25" s="51" t="s">
        <v>103</v>
      </c>
      <c r="S25" s="51" t="s">
        <v>150</v>
      </c>
      <c r="T25" s="51" t="s">
        <v>151</v>
      </c>
      <c r="U25" s="51" t="s">
        <v>103</v>
      </c>
      <c r="V25" s="182"/>
      <c r="W25" s="53" t="s">
        <v>26</v>
      </c>
      <c r="X25" s="53" t="s">
        <v>153</v>
      </c>
      <c r="Y25" s="53" t="s">
        <v>117</v>
      </c>
      <c r="Z25" s="53" t="s">
        <v>154</v>
      </c>
      <c r="AA25" s="183"/>
      <c r="AB25" s="50"/>
      <c r="AC25" s="50"/>
      <c r="AF25" s="35"/>
      <c r="AG25" s="35"/>
      <c r="AJ25" s="81"/>
      <c r="AK25" s="81"/>
      <c r="AL25" s="81"/>
      <c r="AM25" s="81"/>
      <c r="AP25" s="81"/>
      <c r="AQ25" s="81"/>
      <c r="AR25" s="81"/>
      <c r="AS25" s="81"/>
      <c r="AV25" s="81"/>
      <c r="AW25" s="81"/>
      <c r="AX25" s="81"/>
      <c r="AY25" s="81"/>
      <c r="BA25" s="81"/>
      <c r="BB25" s="81"/>
      <c r="BC25" s="81"/>
      <c r="BD25" s="81"/>
    </row>
    <row r="26" spans="1:63" ht="19.5" customHeight="1" x14ac:dyDescent="0.15">
      <c r="A26" s="38"/>
      <c r="B26" s="43" t="s">
        <v>139</v>
      </c>
      <c r="C26" s="45">
        <v>1</v>
      </c>
      <c r="D26" s="132">
        <v>25</v>
      </c>
      <c r="E26" s="132">
        <v>39</v>
      </c>
      <c r="F26" s="133">
        <f t="shared" ref="F26:F37" si="19">SUM(D26:E26)</f>
        <v>64</v>
      </c>
      <c r="G26" s="132">
        <v>3</v>
      </c>
      <c r="H26" s="134">
        <v>1</v>
      </c>
      <c r="I26" s="133">
        <f>SUM(G26:H26)</f>
        <v>4</v>
      </c>
      <c r="J26" s="133">
        <v>4</v>
      </c>
      <c r="K26" s="132">
        <v>4</v>
      </c>
      <c r="L26" s="132">
        <v>6</v>
      </c>
      <c r="M26" s="132">
        <v>1</v>
      </c>
      <c r="N26" s="132">
        <v>0</v>
      </c>
      <c r="O26" s="132">
        <f>SUM(N26,M26,L26,K26,J26,I26,F26)</f>
        <v>83</v>
      </c>
      <c r="P26" s="132">
        <f>T7+D26</f>
        <v>772</v>
      </c>
      <c r="Q26" s="132">
        <f t="shared" ref="P26:Q37" si="20">U7+E26</f>
        <v>1546</v>
      </c>
      <c r="R26" s="133">
        <f t="shared" ref="R26:R37" si="21">SUM(P26:Q26)</f>
        <v>2318</v>
      </c>
      <c r="S26" s="132">
        <f t="shared" ref="S26:T37" si="22">W7+G26</f>
        <v>217</v>
      </c>
      <c r="T26" s="134">
        <f t="shared" si="22"/>
        <v>187</v>
      </c>
      <c r="U26" s="133">
        <f t="shared" ref="U26:U37" si="23">SUM(S26:T26)</f>
        <v>404</v>
      </c>
      <c r="V26" s="133">
        <f>Z7+J26</f>
        <v>35</v>
      </c>
      <c r="W26" s="132">
        <f>AA7+K26</f>
        <v>164</v>
      </c>
      <c r="X26" s="132">
        <f t="shared" ref="V26:Z37" si="24">AB7+L26</f>
        <v>184</v>
      </c>
      <c r="Y26" s="132">
        <f t="shared" si="24"/>
        <v>96</v>
      </c>
      <c r="Z26" s="132">
        <f t="shared" si="24"/>
        <v>11</v>
      </c>
      <c r="AA26" s="132">
        <f t="shared" ref="AA26:AA39" si="25">R26+U26+V26+SUM(W26:Z26)</f>
        <v>3212</v>
      </c>
      <c r="AB26" s="50"/>
      <c r="AC26" s="50"/>
      <c r="AF26" s="35"/>
      <c r="AG26" s="35"/>
      <c r="AH26" s="1"/>
      <c r="AI26" s="1"/>
      <c r="AJ26" s="1"/>
      <c r="AK26" s="1"/>
      <c r="AL26" s="1"/>
      <c r="AM26" s="1"/>
      <c r="AN26" s="1"/>
      <c r="AO26" s="1"/>
      <c r="AP26" s="1"/>
      <c r="AQ26" s="1"/>
      <c r="AR26" s="1"/>
      <c r="AS26" s="1"/>
      <c r="AT26" s="1"/>
      <c r="AU26" s="1"/>
      <c r="AV26" s="1"/>
      <c r="AW26" s="1"/>
      <c r="AX26" s="1"/>
      <c r="AY26" s="1"/>
      <c r="AZ26" s="1"/>
      <c r="BA26" s="1"/>
      <c r="BB26" s="1"/>
      <c r="BC26" s="1"/>
      <c r="BD26" s="1"/>
    </row>
    <row r="27" spans="1:63" ht="19.5" customHeight="1" x14ac:dyDescent="0.15">
      <c r="A27" s="39" t="s">
        <v>166</v>
      </c>
      <c r="B27" s="44" t="s">
        <v>167</v>
      </c>
      <c r="C27" s="46">
        <v>2</v>
      </c>
      <c r="D27" s="135">
        <v>75</v>
      </c>
      <c r="E27" s="135">
        <v>104</v>
      </c>
      <c r="F27" s="136">
        <f t="shared" si="19"/>
        <v>179</v>
      </c>
      <c r="G27" s="135">
        <v>0</v>
      </c>
      <c r="H27" s="137">
        <v>0</v>
      </c>
      <c r="I27" s="136">
        <f t="shared" ref="I27:I37" si="26">SUM(G27:H27)</f>
        <v>0</v>
      </c>
      <c r="J27" s="136">
        <v>0</v>
      </c>
      <c r="K27" s="135">
        <v>14</v>
      </c>
      <c r="L27" s="135">
        <v>2</v>
      </c>
      <c r="M27" s="135">
        <v>5</v>
      </c>
      <c r="N27" s="135">
        <v>5</v>
      </c>
      <c r="O27" s="135">
        <f t="shared" ref="O27:O37" si="27">SUM(N27,M27,L27,K27,J27,I27,F27)</f>
        <v>205</v>
      </c>
      <c r="P27" s="135">
        <f t="shared" si="20"/>
        <v>2470</v>
      </c>
      <c r="Q27" s="135">
        <f t="shared" si="20"/>
        <v>4675</v>
      </c>
      <c r="R27" s="136">
        <f t="shared" si="21"/>
        <v>7145</v>
      </c>
      <c r="S27" s="135">
        <f t="shared" si="22"/>
        <v>93</v>
      </c>
      <c r="T27" s="137">
        <f t="shared" si="22"/>
        <v>97</v>
      </c>
      <c r="U27" s="136">
        <f t="shared" si="23"/>
        <v>190</v>
      </c>
      <c r="V27" s="136">
        <f t="shared" si="24"/>
        <v>22</v>
      </c>
      <c r="W27" s="135">
        <f t="shared" si="24"/>
        <v>219</v>
      </c>
      <c r="X27" s="135">
        <f t="shared" si="24"/>
        <v>423</v>
      </c>
      <c r="Y27" s="135">
        <f t="shared" si="24"/>
        <v>220</v>
      </c>
      <c r="Z27" s="135">
        <f t="shared" si="24"/>
        <v>19</v>
      </c>
      <c r="AA27" s="135">
        <f t="shared" si="25"/>
        <v>8238</v>
      </c>
      <c r="AB27" s="50"/>
      <c r="AC27" s="50"/>
      <c r="AF27" s="35"/>
      <c r="AG27" s="35"/>
      <c r="AH27" s="1"/>
      <c r="AI27" s="1"/>
      <c r="AJ27" s="1"/>
      <c r="AK27" s="1"/>
      <c r="AL27" s="1"/>
      <c r="AM27" s="1"/>
      <c r="AN27" s="1"/>
      <c r="AO27" s="1"/>
      <c r="AP27" s="1"/>
      <c r="AQ27" s="1"/>
      <c r="AR27" s="1"/>
      <c r="AS27" s="1"/>
      <c r="AT27" s="1"/>
      <c r="AU27" s="1"/>
      <c r="AV27" s="1"/>
      <c r="AW27" s="1"/>
      <c r="AX27" s="1"/>
      <c r="AY27" s="1"/>
      <c r="AZ27" s="1"/>
      <c r="BA27" s="1"/>
      <c r="BB27" s="1"/>
      <c r="BC27" s="1"/>
      <c r="BD27" s="1"/>
    </row>
    <row r="28" spans="1:63" ht="19.5" customHeight="1" x14ac:dyDescent="0.15">
      <c r="A28" s="184" t="s">
        <v>168</v>
      </c>
      <c r="B28" s="185"/>
      <c r="C28" s="46">
        <v>3</v>
      </c>
      <c r="D28" s="135">
        <v>208</v>
      </c>
      <c r="E28" s="135">
        <v>161</v>
      </c>
      <c r="F28" s="136">
        <f t="shared" si="19"/>
        <v>369</v>
      </c>
      <c r="G28" s="135">
        <v>0</v>
      </c>
      <c r="H28" s="137">
        <v>1</v>
      </c>
      <c r="I28" s="136">
        <f t="shared" si="26"/>
        <v>1</v>
      </c>
      <c r="J28" s="136">
        <v>0</v>
      </c>
      <c r="K28" s="135">
        <v>16</v>
      </c>
      <c r="L28" s="135">
        <v>3</v>
      </c>
      <c r="M28" s="135">
        <v>13</v>
      </c>
      <c r="N28" s="135">
        <v>3</v>
      </c>
      <c r="O28" s="135">
        <f t="shared" si="27"/>
        <v>405</v>
      </c>
      <c r="P28" s="135">
        <f t="shared" si="20"/>
        <v>1129</v>
      </c>
      <c r="Q28" s="135">
        <f t="shared" si="20"/>
        <v>1723</v>
      </c>
      <c r="R28" s="136">
        <f t="shared" si="21"/>
        <v>2852</v>
      </c>
      <c r="S28" s="135">
        <f t="shared" si="22"/>
        <v>54</v>
      </c>
      <c r="T28" s="137">
        <f t="shared" si="22"/>
        <v>82</v>
      </c>
      <c r="U28" s="136">
        <f t="shared" si="23"/>
        <v>136</v>
      </c>
      <c r="V28" s="136">
        <f t="shared" si="24"/>
        <v>19</v>
      </c>
      <c r="W28" s="135">
        <f t="shared" si="24"/>
        <v>70</v>
      </c>
      <c r="X28" s="135">
        <f t="shared" si="24"/>
        <v>96</v>
      </c>
      <c r="Y28" s="135">
        <f t="shared" si="24"/>
        <v>109</v>
      </c>
      <c r="Z28" s="135">
        <f t="shared" si="24"/>
        <v>5</v>
      </c>
      <c r="AA28" s="135">
        <f t="shared" si="25"/>
        <v>3287</v>
      </c>
      <c r="AB28" s="50"/>
      <c r="AC28" s="50"/>
      <c r="AF28" s="35"/>
      <c r="AG28" s="35"/>
      <c r="AH28" s="1"/>
      <c r="AI28" s="1"/>
      <c r="AJ28" s="1"/>
      <c r="AK28" s="1"/>
      <c r="AL28" s="1"/>
      <c r="AM28" s="1"/>
      <c r="AN28" s="1"/>
      <c r="AO28" s="1"/>
      <c r="AP28" s="1"/>
      <c r="AQ28" s="1"/>
      <c r="AR28" s="1"/>
      <c r="AS28" s="1"/>
      <c r="AT28" s="1"/>
      <c r="AU28" s="1"/>
      <c r="AV28" s="1"/>
      <c r="AW28" s="1"/>
      <c r="AX28" s="1"/>
      <c r="AY28" s="1"/>
      <c r="AZ28" s="1"/>
      <c r="BA28" s="1"/>
      <c r="BB28" s="1"/>
      <c r="BC28" s="1"/>
      <c r="BD28" s="1"/>
    </row>
    <row r="29" spans="1:63" ht="19.5" customHeight="1" x14ac:dyDescent="0.15">
      <c r="A29" s="39" t="s">
        <v>169</v>
      </c>
      <c r="B29" s="44" t="s">
        <v>170</v>
      </c>
      <c r="C29" s="46">
        <v>4</v>
      </c>
      <c r="D29" s="135">
        <v>328</v>
      </c>
      <c r="E29" s="135">
        <v>171</v>
      </c>
      <c r="F29" s="136">
        <f t="shared" si="19"/>
        <v>499</v>
      </c>
      <c r="G29" s="135">
        <v>4</v>
      </c>
      <c r="H29" s="137">
        <v>1</v>
      </c>
      <c r="I29" s="136">
        <f t="shared" si="26"/>
        <v>5</v>
      </c>
      <c r="J29" s="136">
        <v>2</v>
      </c>
      <c r="K29" s="135">
        <v>12</v>
      </c>
      <c r="L29" s="135">
        <v>2</v>
      </c>
      <c r="M29" s="135">
        <v>17</v>
      </c>
      <c r="N29" s="135">
        <v>2</v>
      </c>
      <c r="O29" s="135">
        <f t="shared" si="27"/>
        <v>539</v>
      </c>
      <c r="P29" s="135">
        <f t="shared" si="20"/>
        <v>1186</v>
      </c>
      <c r="Q29" s="135">
        <f t="shared" si="20"/>
        <v>998</v>
      </c>
      <c r="R29" s="136">
        <f t="shared" si="21"/>
        <v>2184</v>
      </c>
      <c r="S29" s="135">
        <f t="shared" si="22"/>
        <v>56</v>
      </c>
      <c r="T29" s="137">
        <f t="shared" si="22"/>
        <v>62</v>
      </c>
      <c r="U29" s="136">
        <f t="shared" si="23"/>
        <v>118</v>
      </c>
      <c r="V29" s="136">
        <f t="shared" si="24"/>
        <v>24</v>
      </c>
      <c r="W29" s="135">
        <f t="shared" si="24"/>
        <v>41</v>
      </c>
      <c r="X29" s="135">
        <f t="shared" si="24"/>
        <v>35</v>
      </c>
      <c r="Y29" s="135">
        <f t="shared" si="24"/>
        <v>61</v>
      </c>
      <c r="Z29" s="135">
        <f t="shared" si="24"/>
        <v>3</v>
      </c>
      <c r="AA29" s="135">
        <f t="shared" si="25"/>
        <v>2466</v>
      </c>
      <c r="AB29" s="50"/>
      <c r="AC29" s="50"/>
      <c r="AF29" s="35"/>
      <c r="AG29" s="35"/>
      <c r="AH29" s="1"/>
      <c r="AI29" s="1"/>
      <c r="AJ29" s="1"/>
      <c r="AK29" s="1"/>
      <c r="AL29" s="1"/>
      <c r="AM29" s="1"/>
      <c r="AN29" s="1"/>
      <c r="AO29" s="1"/>
      <c r="AP29" s="1"/>
      <c r="AQ29" s="1"/>
      <c r="AR29" s="1"/>
      <c r="AS29" s="1"/>
      <c r="AT29" s="1"/>
      <c r="AU29" s="1"/>
      <c r="AV29" s="1"/>
      <c r="AW29" s="1"/>
      <c r="AX29" s="1"/>
      <c r="AY29" s="1"/>
      <c r="AZ29" s="1"/>
      <c r="BA29" s="1"/>
      <c r="BB29" s="1"/>
      <c r="BC29" s="1"/>
      <c r="BD29" s="1"/>
    </row>
    <row r="30" spans="1:63" ht="19.5" customHeight="1" x14ac:dyDescent="0.15">
      <c r="A30" s="39" t="s">
        <v>171</v>
      </c>
      <c r="B30" s="44" t="s">
        <v>147</v>
      </c>
      <c r="C30" s="46">
        <v>5</v>
      </c>
      <c r="D30" s="135">
        <v>297</v>
      </c>
      <c r="E30" s="135">
        <v>134</v>
      </c>
      <c r="F30" s="136">
        <f t="shared" si="19"/>
        <v>431</v>
      </c>
      <c r="G30" s="135">
        <v>0</v>
      </c>
      <c r="H30" s="137">
        <v>0</v>
      </c>
      <c r="I30" s="136">
        <f t="shared" si="26"/>
        <v>0</v>
      </c>
      <c r="J30" s="136">
        <v>2</v>
      </c>
      <c r="K30" s="135">
        <v>12</v>
      </c>
      <c r="L30" s="135">
        <v>1</v>
      </c>
      <c r="M30" s="135">
        <v>6</v>
      </c>
      <c r="N30" s="135">
        <v>0</v>
      </c>
      <c r="O30" s="135">
        <f t="shared" si="27"/>
        <v>452</v>
      </c>
      <c r="P30" s="135">
        <f t="shared" si="20"/>
        <v>475</v>
      </c>
      <c r="Q30" s="135">
        <f t="shared" si="20"/>
        <v>308</v>
      </c>
      <c r="R30" s="136">
        <f t="shared" si="21"/>
        <v>783</v>
      </c>
      <c r="S30" s="135">
        <f t="shared" si="22"/>
        <v>13</v>
      </c>
      <c r="T30" s="137">
        <f t="shared" si="22"/>
        <v>10</v>
      </c>
      <c r="U30" s="136">
        <f t="shared" si="23"/>
        <v>23</v>
      </c>
      <c r="V30" s="136">
        <f t="shared" si="24"/>
        <v>8</v>
      </c>
      <c r="W30" s="135">
        <f t="shared" si="24"/>
        <v>17</v>
      </c>
      <c r="X30" s="135">
        <f t="shared" si="24"/>
        <v>4</v>
      </c>
      <c r="Y30" s="135">
        <f t="shared" si="24"/>
        <v>14</v>
      </c>
      <c r="Z30" s="135">
        <f t="shared" si="24"/>
        <v>0</v>
      </c>
      <c r="AA30" s="135">
        <f t="shared" si="25"/>
        <v>849</v>
      </c>
      <c r="AB30" s="50"/>
      <c r="AC30" s="50"/>
      <c r="AF30" s="35"/>
      <c r="AG30" s="35"/>
      <c r="AH30" s="1"/>
      <c r="AI30" s="1"/>
      <c r="AJ30" s="1"/>
      <c r="AK30" s="1"/>
      <c r="AL30" s="1"/>
      <c r="AM30" s="1"/>
      <c r="AN30" s="1"/>
      <c r="AO30" s="1"/>
      <c r="AP30" s="1"/>
      <c r="AQ30" s="1"/>
      <c r="AR30" s="1"/>
      <c r="AS30" s="1"/>
      <c r="AT30" s="1"/>
      <c r="AU30" s="1"/>
      <c r="AV30" s="1"/>
      <c r="AW30" s="1"/>
      <c r="AX30" s="1"/>
      <c r="AY30" s="1"/>
      <c r="AZ30" s="1"/>
      <c r="BA30" s="1"/>
      <c r="BB30" s="1"/>
      <c r="BC30" s="1"/>
      <c r="BD30" s="1"/>
    </row>
    <row r="31" spans="1:63" ht="19.5" customHeight="1" x14ac:dyDescent="0.15">
      <c r="A31" s="184" t="s">
        <v>142</v>
      </c>
      <c r="B31" s="185"/>
      <c r="C31" s="46">
        <v>6</v>
      </c>
      <c r="D31" s="135">
        <v>182</v>
      </c>
      <c r="E31" s="135">
        <v>71</v>
      </c>
      <c r="F31" s="136">
        <f t="shared" si="19"/>
        <v>253</v>
      </c>
      <c r="G31" s="135">
        <v>0</v>
      </c>
      <c r="H31" s="137">
        <v>0</v>
      </c>
      <c r="I31" s="136">
        <f t="shared" si="26"/>
        <v>0</v>
      </c>
      <c r="J31" s="136">
        <v>0</v>
      </c>
      <c r="K31" s="135">
        <v>7</v>
      </c>
      <c r="L31" s="135">
        <v>0</v>
      </c>
      <c r="M31" s="135">
        <v>4</v>
      </c>
      <c r="N31" s="135">
        <v>0</v>
      </c>
      <c r="O31" s="135">
        <f t="shared" si="27"/>
        <v>264</v>
      </c>
      <c r="P31" s="135">
        <f t="shared" si="20"/>
        <v>204</v>
      </c>
      <c r="Q31" s="135">
        <f t="shared" si="20"/>
        <v>95</v>
      </c>
      <c r="R31" s="136">
        <f t="shared" si="21"/>
        <v>299</v>
      </c>
      <c r="S31" s="135">
        <f t="shared" si="22"/>
        <v>1</v>
      </c>
      <c r="T31" s="137">
        <f t="shared" si="22"/>
        <v>0</v>
      </c>
      <c r="U31" s="136">
        <f t="shared" si="23"/>
        <v>1</v>
      </c>
      <c r="V31" s="136">
        <f t="shared" si="24"/>
        <v>3</v>
      </c>
      <c r="W31" s="135">
        <f t="shared" si="24"/>
        <v>9</v>
      </c>
      <c r="X31" s="135">
        <f t="shared" si="24"/>
        <v>0</v>
      </c>
      <c r="Y31" s="135">
        <f t="shared" si="24"/>
        <v>5</v>
      </c>
      <c r="Z31" s="135">
        <f t="shared" si="24"/>
        <v>0</v>
      </c>
      <c r="AA31" s="135">
        <f t="shared" si="25"/>
        <v>317</v>
      </c>
      <c r="AB31" s="50"/>
      <c r="AC31" s="50"/>
      <c r="AF31" s="35"/>
      <c r="AG31" s="35"/>
      <c r="AH31" s="1"/>
      <c r="AI31" s="1"/>
      <c r="AJ31" s="1"/>
      <c r="AK31" s="1"/>
      <c r="AL31" s="1"/>
      <c r="AM31" s="1"/>
      <c r="AN31" s="1"/>
      <c r="AO31" s="1"/>
      <c r="AP31" s="1"/>
      <c r="AQ31" s="1"/>
      <c r="AR31" s="1"/>
      <c r="AS31" s="1"/>
      <c r="AT31" s="1"/>
      <c r="AU31" s="1"/>
      <c r="AV31" s="1"/>
      <c r="AW31" s="1"/>
      <c r="AX31" s="1"/>
      <c r="AY31" s="1"/>
      <c r="AZ31" s="1"/>
      <c r="BA31" s="1"/>
      <c r="BB31" s="1"/>
      <c r="BC31" s="1"/>
      <c r="BD31" s="1"/>
    </row>
    <row r="32" spans="1:63" ht="19.5" customHeight="1" x14ac:dyDescent="0.15">
      <c r="A32" s="39" t="s">
        <v>172</v>
      </c>
      <c r="B32" s="44" t="s">
        <v>19</v>
      </c>
      <c r="C32" s="46">
        <v>7</v>
      </c>
      <c r="D32" s="135">
        <v>264</v>
      </c>
      <c r="E32" s="135">
        <v>49</v>
      </c>
      <c r="F32" s="136">
        <f t="shared" si="19"/>
        <v>313</v>
      </c>
      <c r="G32" s="135">
        <v>1</v>
      </c>
      <c r="H32" s="137">
        <v>0</v>
      </c>
      <c r="I32" s="136">
        <f t="shared" si="26"/>
        <v>1</v>
      </c>
      <c r="J32" s="136">
        <v>7</v>
      </c>
      <c r="K32" s="135">
        <v>10</v>
      </c>
      <c r="L32" s="135">
        <v>1</v>
      </c>
      <c r="M32" s="135">
        <v>6</v>
      </c>
      <c r="N32" s="135">
        <v>0</v>
      </c>
      <c r="O32" s="135">
        <f t="shared" si="27"/>
        <v>338</v>
      </c>
      <c r="P32" s="135">
        <f t="shared" si="20"/>
        <v>296</v>
      </c>
      <c r="Q32" s="135">
        <f t="shared" si="20"/>
        <v>65</v>
      </c>
      <c r="R32" s="136">
        <f t="shared" si="21"/>
        <v>361</v>
      </c>
      <c r="S32" s="135">
        <f t="shared" si="22"/>
        <v>19</v>
      </c>
      <c r="T32" s="137">
        <f t="shared" si="22"/>
        <v>8</v>
      </c>
      <c r="U32" s="136">
        <f t="shared" si="23"/>
        <v>27</v>
      </c>
      <c r="V32" s="136">
        <f t="shared" si="24"/>
        <v>11</v>
      </c>
      <c r="W32" s="135">
        <f t="shared" si="24"/>
        <v>10</v>
      </c>
      <c r="X32" s="135">
        <f t="shared" si="24"/>
        <v>2</v>
      </c>
      <c r="Y32" s="135">
        <f t="shared" si="24"/>
        <v>8</v>
      </c>
      <c r="Z32" s="135">
        <f t="shared" si="24"/>
        <v>0</v>
      </c>
      <c r="AA32" s="135">
        <f t="shared" si="25"/>
        <v>419</v>
      </c>
      <c r="AB32" s="50"/>
      <c r="AC32" s="50"/>
      <c r="AF32" s="35"/>
      <c r="AG32" s="35"/>
      <c r="AH32" s="1"/>
      <c r="AI32" s="1"/>
      <c r="AJ32" s="1"/>
      <c r="AK32" s="1"/>
      <c r="AL32" s="1"/>
      <c r="AM32" s="1"/>
      <c r="AN32" s="1"/>
      <c r="AO32" s="1"/>
      <c r="AP32" s="1"/>
      <c r="AQ32" s="1"/>
      <c r="AR32" s="1"/>
      <c r="AS32" s="1"/>
      <c r="AT32" s="1"/>
      <c r="AU32" s="1"/>
      <c r="AV32" s="1"/>
      <c r="AW32" s="1"/>
      <c r="AX32" s="1"/>
      <c r="AY32" s="1"/>
      <c r="AZ32" s="1"/>
      <c r="BA32" s="1"/>
      <c r="BB32" s="1"/>
      <c r="BC32" s="1"/>
      <c r="BD32" s="1"/>
    </row>
    <row r="33" spans="1:56" ht="19.5" customHeight="1" x14ac:dyDescent="0.15">
      <c r="A33" s="184" t="s">
        <v>143</v>
      </c>
      <c r="B33" s="185"/>
      <c r="C33" s="46">
        <v>8</v>
      </c>
      <c r="D33" s="135">
        <v>23</v>
      </c>
      <c r="E33" s="135">
        <v>1</v>
      </c>
      <c r="F33" s="136">
        <f t="shared" si="19"/>
        <v>24</v>
      </c>
      <c r="G33" s="135">
        <v>0</v>
      </c>
      <c r="H33" s="137">
        <v>0</v>
      </c>
      <c r="I33" s="136">
        <f t="shared" si="26"/>
        <v>0</v>
      </c>
      <c r="J33" s="136">
        <v>1</v>
      </c>
      <c r="K33" s="135">
        <v>2</v>
      </c>
      <c r="L33" s="135">
        <v>0</v>
      </c>
      <c r="M33" s="135">
        <v>0</v>
      </c>
      <c r="N33" s="135">
        <v>0</v>
      </c>
      <c r="O33" s="135">
        <f t="shared" si="27"/>
        <v>27</v>
      </c>
      <c r="P33" s="135">
        <f t="shared" si="20"/>
        <v>24</v>
      </c>
      <c r="Q33" s="135">
        <f t="shared" si="20"/>
        <v>1</v>
      </c>
      <c r="R33" s="136">
        <f t="shared" si="21"/>
        <v>25</v>
      </c>
      <c r="S33" s="135">
        <f t="shared" si="22"/>
        <v>0</v>
      </c>
      <c r="T33" s="137">
        <f t="shared" si="22"/>
        <v>0</v>
      </c>
      <c r="U33" s="136">
        <f t="shared" si="23"/>
        <v>0</v>
      </c>
      <c r="V33" s="136">
        <f t="shared" si="24"/>
        <v>1</v>
      </c>
      <c r="W33" s="135">
        <f t="shared" si="24"/>
        <v>2</v>
      </c>
      <c r="X33" s="135">
        <f t="shared" si="24"/>
        <v>0</v>
      </c>
      <c r="Y33" s="135">
        <f t="shared" si="24"/>
        <v>0</v>
      </c>
      <c r="Z33" s="135">
        <f t="shared" si="24"/>
        <v>0</v>
      </c>
      <c r="AA33" s="135">
        <f t="shared" si="25"/>
        <v>28</v>
      </c>
      <c r="AB33" s="50"/>
      <c r="AC33" s="50"/>
      <c r="AF33" s="35"/>
      <c r="AG33" s="35"/>
      <c r="AH33" s="1"/>
      <c r="AI33" s="1"/>
      <c r="AJ33" s="1"/>
      <c r="AK33" s="1"/>
      <c r="AL33" s="1"/>
      <c r="AM33" s="1"/>
      <c r="AN33" s="1"/>
      <c r="AO33" s="1"/>
      <c r="AP33" s="1"/>
      <c r="AQ33" s="1"/>
      <c r="AR33" s="1"/>
      <c r="AS33" s="1"/>
      <c r="AT33" s="1"/>
      <c r="AU33" s="1"/>
      <c r="AV33" s="1"/>
      <c r="AW33" s="1"/>
      <c r="AX33" s="1"/>
      <c r="AY33" s="1"/>
      <c r="AZ33" s="1"/>
      <c r="BA33" s="1"/>
      <c r="BB33" s="1"/>
      <c r="BC33" s="1"/>
      <c r="BD33" s="1"/>
    </row>
    <row r="34" spans="1:56" ht="19.5" customHeight="1" x14ac:dyDescent="0.15">
      <c r="A34" s="39" t="s">
        <v>173</v>
      </c>
      <c r="B34" s="44" t="s">
        <v>174</v>
      </c>
      <c r="C34" s="46">
        <v>9</v>
      </c>
      <c r="D34" s="135">
        <v>188</v>
      </c>
      <c r="E34" s="135">
        <v>22</v>
      </c>
      <c r="F34" s="136">
        <f t="shared" si="19"/>
        <v>210</v>
      </c>
      <c r="G34" s="135">
        <v>2</v>
      </c>
      <c r="H34" s="137">
        <v>0</v>
      </c>
      <c r="I34" s="136">
        <f t="shared" si="26"/>
        <v>2</v>
      </c>
      <c r="J34" s="136">
        <v>2</v>
      </c>
      <c r="K34" s="135">
        <v>4</v>
      </c>
      <c r="L34" s="135">
        <v>0</v>
      </c>
      <c r="M34" s="135">
        <v>1</v>
      </c>
      <c r="N34" s="135">
        <v>0</v>
      </c>
      <c r="O34" s="135">
        <f t="shared" si="27"/>
        <v>219</v>
      </c>
      <c r="P34" s="135">
        <f t="shared" si="20"/>
        <v>195</v>
      </c>
      <c r="Q34" s="135">
        <f t="shared" si="20"/>
        <v>22</v>
      </c>
      <c r="R34" s="136">
        <f t="shared" si="21"/>
        <v>217</v>
      </c>
      <c r="S34" s="135">
        <f t="shared" si="22"/>
        <v>13</v>
      </c>
      <c r="T34" s="137">
        <f t="shared" si="22"/>
        <v>3</v>
      </c>
      <c r="U34" s="136">
        <f t="shared" si="23"/>
        <v>16</v>
      </c>
      <c r="V34" s="136">
        <f t="shared" si="24"/>
        <v>3</v>
      </c>
      <c r="W34" s="135">
        <f t="shared" si="24"/>
        <v>4</v>
      </c>
      <c r="X34" s="135">
        <f t="shared" si="24"/>
        <v>0</v>
      </c>
      <c r="Y34" s="135">
        <f t="shared" si="24"/>
        <v>1</v>
      </c>
      <c r="Z34" s="135">
        <f t="shared" si="24"/>
        <v>0</v>
      </c>
      <c r="AA34" s="135">
        <f t="shared" si="25"/>
        <v>241</v>
      </c>
      <c r="AB34" s="50"/>
      <c r="AC34" s="50"/>
      <c r="AF34" s="35"/>
      <c r="AG34" s="35"/>
      <c r="AH34" s="1"/>
      <c r="AI34" s="1"/>
      <c r="AJ34" s="1"/>
      <c r="AK34" s="1"/>
      <c r="AL34" s="1"/>
      <c r="AM34" s="1"/>
      <c r="AN34" s="1"/>
      <c r="AO34" s="1"/>
      <c r="AP34" s="1"/>
      <c r="AQ34" s="1"/>
      <c r="AR34" s="1"/>
      <c r="AS34" s="1"/>
      <c r="AT34" s="1"/>
      <c r="AU34" s="1"/>
      <c r="AV34" s="1"/>
      <c r="AW34" s="1"/>
      <c r="AX34" s="1"/>
      <c r="AY34" s="1"/>
      <c r="AZ34" s="1"/>
      <c r="BA34" s="1"/>
      <c r="BB34" s="1"/>
      <c r="BC34" s="1"/>
      <c r="BD34" s="1"/>
    </row>
    <row r="35" spans="1:56" ht="19.5" customHeight="1" x14ac:dyDescent="0.15">
      <c r="A35" s="184" t="s">
        <v>144</v>
      </c>
      <c r="B35" s="185"/>
      <c r="C35" s="47">
        <v>10</v>
      </c>
      <c r="D35" s="135">
        <v>6</v>
      </c>
      <c r="E35" s="135">
        <v>0</v>
      </c>
      <c r="F35" s="136">
        <f t="shared" si="19"/>
        <v>6</v>
      </c>
      <c r="G35" s="135">
        <v>0</v>
      </c>
      <c r="H35" s="137">
        <v>0</v>
      </c>
      <c r="I35" s="136">
        <f t="shared" si="26"/>
        <v>0</v>
      </c>
      <c r="J35" s="136">
        <v>0</v>
      </c>
      <c r="K35" s="135">
        <v>0</v>
      </c>
      <c r="L35" s="135">
        <v>0</v>
      </c>
      <c r="M35" s="135">
        <v>0</v>
      </c>
      <c r="N35" s="135">
        <v>0</v>
      </c>
      <c r="O35" s="135">
        <f t="shared" si="27"/>
        <v>6</v>
      </c>
      <c r="P35" s="135">
        <f t="shared" si="20"/>
        <v>6</v>
      </c>
      <c r="Q35" s="135">
        <f t="shared" si="20"/>
        <v>1</v>
      </c>
      <c r="R35" s="136">
        <f t="shared" si="21"/>
        <v>7</v>
      </c>
      <c r="S35" s="135">
        <f t="shared" si="22"/>
        <v>0</v>
      </c>
      <c r="T35" s="137">
        <f t="shared" si="22"/>
        <v>0</v>
      </c>
      <c r="U35" s="136">
        <f t="shared" si="23"/>
        <v>0</v>
      </c>
      <c r="V35" s="136">
        <f t="shared" si="24"/>
        <v>0</v>
      </c>
      <c r="W35" s="135">
        <f t="shared" si="24"/>
        <v>0</v>
      </c>
      <c r="X35" s="135">
        <f t="shared" si="24"/>
        <v>0</v>
      </c>
      <c r="Y35" s="135">
        <f t="shared" si="24"/>
        <v>0</v>
      </c>
      <c r="Z35" s="135">
        <f t="shared" si="24"/>
        <v>0</v>
      </c>
      <c r="AA35" s="135">
        <f t="shared" si="25"/>
        <v>7</v>
      </c>
      <c r="AB35" s="50"/>
      <c r="AC35" s="50"/>
      <c r="AF35" s="35"/>
      <c r="AG35" s="35"/>
      <c r="AH35" s="1"/>
      <c r="AI35" s="1"/>
      <c r="AJ35" s="1"/>
      <c r="AK35" s="1"/>
      <c r="AL35" s="1"/>
      <c r="AM35" s="1"/>
      <c r="AN35" s="1"/>
      <c r="AO35" s="1"/>
      <c r="AP35" s="1"/>
      <c r="AQ35" s="1"/>
      <c r="AR35" s="1"/>
      <c r="AS35" s="1"/>
      <c r="AT35" s="1"/>
      <c r="AU35" s="1"/>
      <c r="AV35" s="1"/>
      <c r="AW35" s="1"/>
      <c r="AX35" s="1"/>
      <c r="AY35" s="1"/>
      <c r="AZ35" s="1"/>
      <c r="BA35" s="1"/>
      <c r="BB35" s="1"/>
      <c r="BC35" s="1"/>
      <c r="BD35" s="1"/>
    </row>
    <row r="36" spans="1:56" ht="19.5" customHeight="1" x14ac:dyDescent="0.15">
      <c r="A36" s="39" t="s">
        <v>175</v>
      </c>
      <c r="B36" s="44" t="s">
        <v>176</v>
      </c>
      <c r="C36" s="47">
        <v>11</v>
      </c>
      <c r="D36" s="135">
        <v>60</v>
      </c>
      <c r="E36" s="135">
        <v>11</v>
      </c>
      <c r="F36" s="136">
        <f t="shared" si="19"/>
        <v>71</v>
      </c>
      <c r="G36" s="135">
        <v>2</v>
      </c>
      <c r="H36" s="137">
        <v>0</v>
      </c>
      <c r="I36" s="136">
        <f t="shared" si="26"/>
        <v>2</v>
      </c>
      <c r="J36" s="136">
        <v>1</v>
      </c>
      <c r="K36" s="135">
        <v>2</v>
      </c>
      <c r="L36" s="135">
        <v>1</v>
      </c>
      <c r="M36" s="135">
        <v>0</v>
      </c>
      <c r="N36" s="135">
        <v>0</v>
      </c>
      <c r="O36" s="135">
        <f t="shared" si="27"/>
        <v>77</v>
      </c>
      <c r="P36" s="135">
        <f t="shared" si="20"/>
        <v>60</v>
      </c>
      <c r="Q36" s="135">
        <f t="shared" si="20"/>
        <v>11</v>
      </c>
      <c r="R36" s="136">
        <f t="shared" si="21"/>
        <v>71</v>
      </c>
      <c r="S36" s="135">
        <f t="shared" si="22"/>
        <v>5</v>
      </c>
      <c r="T36" s="137">
        <f t="shared" si="22"/>
        <v>0</v>
      </c>
      <c r="U36" s="136">
        <f t="shared" si="23"/>
        <v>5</v>
      </c>
      <c r="V36" s="136">
        <f t="shared" si="24"/>
        <v>1</v>
      </c>
      <c r="W36" s="135">
        <f t="shared" si="24"/>
        <v>2</v>
      </c>
      <c r="X36" s="135">
        <f t="shared" si="24"/>
        <v>1</v>
      </c>
      <c r="Y36" s="135">
        <f t="shared" si="24"/>
        <v>0</v>
      </c>
      <c r="Z36" s="135">
        <f t="shared" si="24"/>
        <v>0</v>
      </c>
      <c r="AA36" s="135">
        <f t="shared" si="25"/>
        <v>80</v>
      </c>
      <c r="AB36" s="50"/>
      <c r="AC36" s="50"/>
      <c r="AF36" s="35"/>
      <c r="AG36" s="35"/>
      <c r="AH36" s="1"/>
      <c r="AI36" s="1"/>
      <c r="AJ36" s="1"/>
      <c r="AK36" s="1"/>
      <c r="AL36" s="1"/>
      <c r="AM36" s="1"/>
      <c r="AN36" s="1"/>
      <c r="AO36" s="1"/>
      <c r="AP36" s="1"/>
      <c r="AQ36" s="1"/>
      <c r="AR36" s="1"/>
      <c r="AS36" s="1"/>
      <c r="AT36" s="1"/>
      <c r="AU36" s="1"/>
      <c r="AV36" s="1"/>
      <c r="AW36" s="1"/>
      <c r="AX36" s="1"/>
      <c r="AY36" s="1"/>
      <c r="AZ36" s="1"/>
      <c r="BA36" s="1"/>
      <c r="BB36" s="1"/>
      <c r="BC36" s="1"/>
      <c r="BD36" s="1"/>
    </row>
    <row r="37" spans="1:56" ht="19.5" customHeight="1" x14ac:dyDescent="0.15">
      <c r="A37" s="186" t="s">
        <v>140</v>
      </c>
      <c r="B37" s="187"/>
      <c r="C37" s="48">
        <v>12</v>
      </c>
      <c r="D37" s="138">
        <v>167</v>
      </c>
      <c r="E37" s="138">
        <v>35</v>
      </c>
      <c r="F37" s="139">
        <f t="shared" si="19"/>
        <v>202</v>
      </c>
      <c r="G37" s="138">
        <v>4</v>
      </c>
      <c r="H37" s="140">
        <v>1</v>
      </c>
      <c r="I37" s="139">
        <f t="shared" si="26"/>
        <v>5</v>
      </c>
      <c r="J37" s="139">
        <v>40</v>
      </c>
      <c r="K37" s="138">
        <v>5</v>
      </c>
      <c r="L37" s="138">
        <v>0</v>
      </c>
      <c r="M37" s="138">
        <v>0</v>
      </c>
      <c r="N37" s="138">
        <v>0</v>
      </c>
      <c r="O37" s="138">
        <f t="shared" si="27"/>
        <v>252</v>
      </c>
      <c r="P37" s="138">
        <f t="shared" si="20"/>
        <v>169</v>
      </c>
      <c r="Q37" s="138">
        <f t="shared" si="20"/>
        <v>35</v>
      </c>
      <c r="R37" s="139">
        <f t="shared" si="21"/>
        <v>204</v>
      </c>
      <c r="S37" s="138">
        <f t="shared" si="22"/>
        <v>4</v>
      </c>
      <c r="T37" s="140">
        <f t="shared" si="22"/>
        <v>1</v>
      </c>
      <c r="U37" s="139">
        <f t="shared" si="23"/>
        <v>5</v>
      </c>
      <c r="V37" s="139">
        <f t="shared" si="24"/>
        <v>40</v>
      </c>
      <c r="W37" s="138">
        <f t="shared" si="24"/>
        <v>5</v>
      </c>
      <c r="X37" s="138">
        <f t="shared" si="24"/>
        <v>0</v>
      </c>
      <c r="Y37" s="138">
        <f t="shared" si="24"/>
        <v>0</v>
      </c>
      <c r="Z37" s="138">
        <f t="shared" si="24"/>
        <v>0</v>
      </c>
      <c r="AA37" s="138">
        <f t="shared" si="25"/>
        <v>254</v>
      </c>
      <c r="AB37" s="50"/>
      <c r="AC37" s="50"/>
      <c r="AF37" s="35"/>
      <c r="AG37" s="35"/>
      <c r="AH37" s="1"/>
      <c r="AI37" s="1"/>
      <c r="AJ37" s="1"/>
      <c r="AK37" s="1"/>
      <c r="AL37" s="1"/>
      <c r="AM37" s="1"/>
      <c r="AN37" s="1"/>
      <c r="AO37" s="1"/>
      <c r="AP37" s="1"/>
      <c r="AQ37" s="1"/>
      <c r="AR37" s="1"/>
      <c r="AS37" s="1"/>
      <c r="AT37" s="1"/>
      <c r="AU37" s="1"/>
      <c r="AV37" s="1"/>
      <c r="AW37" s="1"/>
      <c r="AX37" s="1"/>
      <c r="AY37" s="1"/>
      <c r="AZ37" s="1"/>
      <c r="BA37" s="1"/>
      <c r="BB37" s="1"/>
      <c r="BC37" s="1"/>
      <c r="BD37" s="1"/>
    </row>
    <row r="38" spans="1:56" ht="19.5" customHeight="1" x14ac:dyDescent="0.15">
      <c r="A38" s="188" t="s">
        <v>146</v>
      </c>
      <c r="B38" s="189"/>
      <c r="C38" s="49">
        <v>13</v>
      </c>
      <c r="D38" s="141">
        <f t="shared" ref="D38:O38" si="28">SUM(D26:D37)</f>
        <v>1823</v>
      </c>
      <c r="E38" s="141">
        <f t="shared" si="28"/>
        <v>798</v>
      </c>
      <c r="F38" s="141">
        <f t="shared" si="28"/>
        <v>2621</v>
      </c>
      <c r="G38" s="141">
        <f t="shared" si="28"/>
        <v>16</v>
      </c>
      <c r="H38" s="141">
        <f t="shared" si="28"/>
        <v>4</v>
      </c>
      <c r="I38" s="141">
        <f t="shared" si="28"/>
        <v>20</v>
      </c>
      <c r="J38" s="141">
        <f t="shared" si="28"/>
        <v>59</v>
      </c>
      <c r="K38" s="141">
        <f t="shared" si="28"/>
        <v>88</v>
      </c>
      <c r="L38" s="141">
        <f t="shared" si="28"/>
        <v>16</v>
      </c>
      <c r="M38" s="141">
        <f t="shared" si="28"/>
        <v>53</v>
      </c>
      <c r="N38" s="141">
        <f t="shared" si="28"/>
        <v>10</v>
      </c>
      <c r="O38" s="141">
        <f t="shared" si="28"/>
        <v>2867</v>
      </c>
      <c r="P38" s="141">
        <f t="shared" ref="P38:Y38" si="29">SUM(P26:P37)</f>
        <v>6986</v>
      </c>
      <c r="Q38" s="141">
        <f t="shared" si="29"/>
        <v>9480</v>
      </c>
      <c r="R38" s="141">
        <f t="shared" si="29"/>
        <v>16466</v>
      </c>
      <c r="S38" s="141">
        <f t="shared" si="29"/>
        <v>475</v>
      </c>
      <c r="T38" s="141">
        <f t="shared" si="29"/>
        <v>450</v>
      </c>
      <c r="U38" s="141">
        <f t="shared" si="29"/>
        <v>925</v>
      </c>
      <c r="V38" s="141">
        <f t="shared" si="29"/>
        <v>167</v>
      </c>
      <c r="W38" s="141">
        <f t="shared" si="29"/>
        <v>543</v>
      </c>
      <c r="X38" s="141">
        <f t="shared" si="29"/>
        <v>745</v>
      </c>
      <c r="Y38" s="141">
        <f t="shared" si="29"/>
        <v>514</v>
      </c>
      <c r="Z38" s="141">
        <f>AD19+N38</f>
        <v>38</v>
      </c>
      <c r="AA38" s="141">
        <f t="shared" si="25"/>
        <v>19398</v>
      </c>
      <c r="AB38" s="50"/>
      <c r="AC38" s="50"/>
      <c r="AF38" s="35"/>
      <c r="AG38" s="35"/>
      <c r="AH38" s="83"/>
      <c r="AI38" s="83"/>
      <c r="AJ38" s="83"/>
      <c r="AK38" s="83"/>
      <c r="AL38" s="83"/>
      <c r="AM38" s="83"/>
      <c r="AN38" s="83"/>
      <c r="AO38" s="83"/>
      <c r="AP38" s="83"/>
      <c r="AQ38" s="83"/>
      <c r="AR38" s="83"/>
      <c r="AS38" s="83"/>
      <c r="AT38" s="83"/>
      <c r="AU38" s="83"/>
      <c r="AV38" s="83"/>
      <c r="AW38" s="83"/>
      <c r="AX38" s="83"/>
      <c r="AY38" s="83"/>
      <c r="AZ38" s="83"/>
      <c r="BA38" s="83"/>
      <c r="BB38" s="83"/>
      <c r="BC38" s="83"/>
      <c r="BD38" s="83"/>
    </row>
    <row r="39" spans="1:56" ht="19.5" customHeight="1" x14ac:dyDescent="0.15">
      <c r="A39" s="188" t="s">
        <v>148</v>
      </c>
      <c r="B39" s="189"/>
      <c r="C39" s="49">
        <v>14</v>
      </c>
      <c r="D39" s="142">
        <f>SUM(D32:D37)</f>
        <v>708</v>
      </c>
      <c r="E39" s="142">
        <f>SUM(E32:E37)</f>
        <v>118</v>
      </c>
      <c r="F39" s="141">
        <f>SUM(F32:F37)</f>
        <v>826</v>
      </c>
      <c r="G39" s="143"/>
      <c r="H39" s="144"/>
      <c r="I39" s="144"/>
      <c r="J39" s="145"/>
      <c r="K39" s="143"/>
      <c r="L39" s="143"/>
      <c r="M39" s="143"/>
      <c r="N39" s="143"/>
      <c r="O39" s="142">
        <f>F39+I39+J39+SUM(K39:N39)</f>
        <v>826</v>
      </c>
      <c r="P39" s="142">
        <f>T20+D39</f>
        <v>750</v>
      </c>
      <c r="Q39" s="142">
        <f>U20+E39</f>
        <v>135</v>
      </c>
      <c r="R39" s="141">
        <f>SUM(R32:R37)</f>
        <v>885</v>
      </c>
      <c r="S39" s="143"/>
      <c r="T39" s="144"/>
      <c r="U39" s="144"/>
      <c r="V39" s="145"/>
      <c r="W39" s="143"/>
      <c r="X39" s="143"/>
      <c r="Y39" s="143"/>
      <c r="Z39" s="143"/>
      <c r="AA39" s="142">
        <f t="shared" si="25"/>
        <v>885</v>
      </c>
      <c r="AB39" s="50"/>
      <c r="AC39" s="50"/>
      <c r="AF39" s="35"/>
      <c r="AG39" s="35"/>
    </row>
    <row r="40" spans="1:56" s="36" customFormat="1" ht="13.5" customHeight="1" x14ac:dyDescent="0.15">
      <c r="A40" s="3" t="s">
        <v>195</v>
      </c>
      <c r="B40" s="3"/>
      <c r="C40" s="107"/>
      <c r="D40" s="107"/>
      <c r="E40" s="107"/>
      <c r="F40" s="107"/>
      <c r="G40" s="107"/>
      <c r="H40" s="107"/>
      <c r="I40" s="107"/>
      <c r="J40" s="107"/>
      <c r="K40" s="107"/>
      <c r="L40" s="107"/>
      <c r="M40" s="107"/>
      <c r="N40" s="107"/>
      <c r="O40" s="107"/>
      <c r="P40" s="92" t="s">
        <v>33</v>
      </c>
      <c r="Q40" s="107"/>
      <c r="R40" s="107"/>
      <c r="S40" s="107"/>
      <c r="T40" s="107"/>
      <c r="U40" s="107"/>
      <c r="V40" s="107"/>
      <c r="W40" s="107"/>
      <c r="X40" s="107"/>
      <c r="Y40" s="107"/>
      <c r="Z40" s="107"/>
      <c r="AA40" s="107"/>
      <c r="AB40" s="107"/>
      <c r="AC40" s="107"/>
      <c r="AD40" s="107"/>
      <c r="AE40" s="50"/>
    </row>
    <row r="41" spans="1:56" s="36" customFormat="1" ht="13.5" customHeight="1" x14ac:dyDescent="0.15">
      <c r="A41" s="92" t="s">
        <v>155</v>
      </c>
      <c r="B41" s="3"/>
      <c r="C41" s="107"/>
      <c r="D41" s="107"/>
      <c r="E41" s="107"/>
      <c r="F41" s="107"/>
      <c r="G41" s="107"/>
      <c r="H41" s="107"/>
      <c r="I41" s="107"/>
      <c r="J41" s="107"/>
      <c r="K41" s="107"/>
      <c r="L41" s="107"/>
      <c r="M41" s="107"/>
      <c r="N41" s="107"/>
      <c r="O41" s="107"/>
      <c r="P41" s="108" t="s">
        <v>111</v>
      </c>
      <c r="Q41" s="107"/>
      <c r="R41" s="107"/>
      <c r="S41" s="107"/>
      <c r="T41" s="1"/>
      <c r="U41" s="1"/>
      <c r="V41" s="1"/>
      <c r="W41" s="23"/>
      <c r="X41" s="109"/>
      <c r="Y41" s="109"/>
      <c r="Z41" s="109"/>
      <c r="AA41" s="109"/>
      <c r="AB41" s="107"/>
      <c r="AC41" s="107"/>
      <c r="AD41" s="109"/>
      <c r="AE41" s="55"/>
    </row>
    <row r="42" spans="1:56" s="36" customFormat="1" ht="13.5" customHeight="1" x14ac:dyDescent="0.15">
      <c r="A42" s="92" t="s">
        <v>44</v>
      </c>
      <c r="B42" s="3"/>
      <c r="C42" s="107"/>
      <c r="D42" s="107"/>
      <c r="E42" s="107"/>
      <c r="F42" s="107"/>
      <c r="G42" s="107"/>
      <c r="H42" s="107"/>
      <c r="I42" s="107"/>
      <c r="J42" s="107"/>
      <c r="K42" s="107"/>
      <c r="L42" s="107"/>
      <c r="M42" s="107"/>
      <c r="N42" s="107"/>
      <c r="O42" s="107"/>
      <c r="P42" s="110"/>
      <c r="Q42" s="107"/>
      <c r="R42" s="107"/>
      <c r="S42" s="107"/>
      <c r="T42" s="1"/>
      <c r="U42" s="1"/>
      <c r="V42" s="1"/>
      <c r="W42" s="23"/>
      <c r="X42" s="109"/>
      <c r="Y42" s="109"/>
      <c r="Z42" s="109"/>
      <c r="AA42" s="109"/>
      <c r="AB42" s="107"/>
      <c r="AC42" s="107"/>
      <c r="AD42" s="109"/>
      <c r="AE42" s="55"/>
    </row>
    <row r="43" spans="1:56" s="36" customFormat="1" ht="13.5" customHeight="1" x14ac:dyDescent="0.15">
      <c r="A43" s="40"/>
      <c r="B43" s="40"/>
      <c r="C43" s="50"/>
      <c r="D43" s="50"/>
      <c r="E43" s="50"/>
      <c r="F43" s="50"/>
      <c r="G43" s="50"/>
      <c r="H43" s="50"/>
      <c r="I43" s="50"/>
      <c r="J43" s="50"/>
      <c r="K43" s="50"/>
      <c r="L43" s="50"/>
      <c r="M43" s="50"/>
      <c r="N43" s="50"/>
      <c r="O43" s="50"/>
      <c r="P43" s="50"/>
      <c r="Q43" s="50"/>
      <c r="R43" s="50"/>
      <c r="S43" s="50"/>
      <c r="T43" s="35"/>
      <c r="U43" s="35"/>
      <c r="V43" s="35"/>
      <c r="W43" s="55"/>
      <c r="X43" s="61"/>
      <c r="Y43" s="61"/>
      <c r="Z43" s="61"/>
      <c r="AA43" s="61"/>
      <c r="AB43" s="61"/>
      <c r="AC43" s="61"/>
      <c r="AD43" s="61"/>
      <c r="AE43" s="55"/>
    </row>
    <row r="44" spans="1:56" s="36" customFormat="1" ht="13.5" customHeight="1" x14ac:dyDescent="0.15">
      <c r="A44" s="41"/>
      <c r="B44" s="41"/>
      <c r="C44" s="50"/>
      <c r="D44" s="50"/>
      <c r="E44" s="50"/>
      <c r="F44" s="50"/>
      <c r="G44" s="50"/>
      <c r="H44" s="50"/>
      <c r="I44" s="50"/>
      <c r="J44" s="50"/>
      <c r="K44" s="50"/>
      <c r="L44" s="50"/>
      <c r="M44" s="50"/>
      <c r="N44" s="50"/>
      <c r="O44" s="50"/>
      <c r="P44" s="50"/>
      <c r="Q44" s="50"/>
      <c r="R44" s="50"/>
      <c r="S44" s="50"/>
      <c r="T44" s="55"/>
      <c r="U44" s="59"/>
      <c r="V44" s="59"/>
      <c r="W44" s="55"/>
      <c r="X44" s="55"/>
      <c r="Y44" s="55"/>
      <c r="Z44" s="55"/>
      <c r="AA44" s="55"/>
      <c r="AB44" s="55"/>
      <c r="AC44" s="55"/>
      <c r="AD44" s="55"/>
      <c r="AE44" s="55"/>
    </row>
    <row r="45" spans="1:56" s="36" customFormat="1" ht="13.5" customHeight="1" x14ac:dyDescent="0.15">
      <c r="A45" s="41"/>
      <c r="B45" s="41"/>
      <c r="C45" s="50"/>
      <c r="D45" s="50"/>
      <c r="E45" s="50"/>
      <c r="F45" s="50"/>
      <c r="G45" s="50"/>
      <c r="H45" s="50"/>
      <c r="I45" s="50"/>
      <c r="J45" s="50"/>
      <c r="K45" s="50"/>
      <c r="L45" s="50"/>
      <c r="M45" s="50"/>
      <c r="N45" s="50"/>
      <c r="O45" s="50"/>
      <c r="P45" s="50"/>
      <c r="Q45" s="50"/>
      <c r="R45" s="50"/>
      <c r="S45" s="50"/>
      <c r="T45" s="56"/>
      <c r="U45" s="56"/>
      <c r="V45" s="58"/>
      <c r="W45" s="55"/>
      <c r="X45" s="55"/>
      <c r="Y45" s="55"/>
      <c r="Z45" s="55"/>
      <c r="AA45" s="55"/>
      <c r="AB45" s="55"/>
      <c r="AC45" s="55"/>
      <c r="AD45" s="55"/>
      <c r="AE45" s="55"/>
    </row>
    <row r="46" spans="1:56" s="36" customFormat="1" x14ac:dyDescent="0.15">
      <c r="A46" s="41"/>
      <c r="B46" s="34"/>
      <c r="C46" s="50"/>
      <c r="D46" s="50"/>
      <c r="E46" s="50"/>
      <c r="F46" s="50"/>
      <c r="G46" s="50"/>
      <c r="H46" s="50"/>
      <c r="I46" s="50"/>
      <c r="J46" s="50"/>
      <c r="K46" s="50"/>
      <c r="L46" s="50"/>
      <c r="M46" s="50"/>
      <c r="N46" s="50"/>
      <c r="O46" s="50"/>
      <c r="P46" s="50"/>
      <c r="Q46" s="50"/>
      <c r="R46" s="50"/>
      <c r="S46" s="50"/>
      <c r="T46" s="57"/>
      <c r="U46" s="57"/>
      <c r="V46" s="60"/>
      <c r="W46" s="55"/>
      <c r="X46" s="55"/>
      <c r="Y46" s="55"/>
      <c r="Z46" s="55"/>
      <c r="AA46" s="55"/>
      <c r="AB46" s="55"/>
      <c r="AC46" s="55"/>
      <c r="AD46" s="55"/>
      <c r="AE46" s="60"/>
    </row>
    <row r="47" spans="1:56" s="36" customFormat="1" ht="13.5" customHeight="1" x14ac:dyDescent="0.15">
      <c r="A47" s="34"/>
      <c r="B47" s="34"/>
      <c r="C47" s="50"/>
      <c r="D47" s="50"/>
      <c r="E47" s="50"/>
      <c r="F47" s="50"/>
      <c r="G47" s="50"/>
      <c r="H47" s="50"/>
      <c r="I47" s="50"/>
      <c r="J47" s="50"/>
      <c r="K47" s="50"/>
      <c r="L47" s="50"/>
      <c r="M47" s="50"/>
      <c r="N47" s="50"/>
      <c r="O47" s="50"/>
      <c r="P47" s="50"/>
      <c r="Q47" s="50"/>
      <c r="R47" s="50"/>
      <c r="S47" s="50"/>
      <c r="T47" s="57"/>
      <c r="U47" s="57"/>
      <c r="V47" s="60"/>
      <c r="W47" s="55"/>
      <c r="X47" s="55"/>
      <c r="Y47" s="55"/>
      <c r="Z47" s="55"/>
      <c r="AA47" s="55"/>
      <c r="AB47" s="55"/>
      <c r="AC47" s="55"/>
      <c r="AD47" s="55"/>
      <c r="AE47" s="60"/>
    </row>
    <row r="48" spans="1:56" s="36" customFormat="1" ht="15" customHeight="1" x14ac:dyDescent="0.15">
      <c r="A48" s="42"/>
      <c r="B48" s="42"/>
      <c r="C48" s="35"/>
      <c r="D48" s="35"/>
      <c r="E48" s="35"/>
      <c r="F48" s="35"/>
      <c r="G48" s="35"/>
      <c r="H48" s="35"/>
      <c r="I48" s="35"/>
      <c r="J48" s="35"/>
      <c r="K48" s="35"/>
      <c r="L48" s="35"/>
      <c r="M48" s="35"/>
      <c r="N48" s="35"/>
      <c r="O48" s="35"/>
      <c r="P48" s="35"/>
      <c r="Q48" s="35"/>
      <c r="R48" s="35"/>
      <c r="S48" s="35"/>
      <c r="T48" s="58"/>
      <c r="U48" s="58"/>
      <c r="V48" s="60"/>
      <c r="W48" s="60"/>
      <c r="X48" s="60"/>
      <c r="Y48" s="60"/>
      <c r="Z48" s="60"/>
      <c r="AA48" s="60"/>
      <c r="AB48" s="60"/>
      <c r="AC48" s="60"/>
      <c r="AD48" s="60"/>
      <c r="AE48" s="60"/>
    </row>
    <row r="49" spans="1:31" s="36" customFormat="1" ht="13.5" customHeight="1" x14ac:dyDescent="0.15">
      <c r="A49" s="42"/>
      <c r="B49" s="42"/>
      <c r="C49" s="35"/>
      <c r="D49" s="35"/>
      <c r="E49" s="35"/>
      <c r="F49" s="35"/>
      <c r="G49" s="35"/>
      <c r="H49" s="35"/>
      <c r="I49" s="35"/>
      <c r="J49" s="35"/>
      <c r="K49" s="35"/>
      <c r="L49" s="35"/>
      <c r="M49" s="35"/>
      <c r="N49" s="35"/>
      <c r="O49" s="35"/>
      <c r="P49" s="35"/>
      <c r="Q49" s="35"/>
      <c r="R49" s="35"/>
      <c r="S49" s="35"/>
      <c r="T49" s="58"/>
      <c r="U49" s="58"/>
      <c r="V49" s="60"/>
      <c r="W49" s="60"/>
      <c r="X49" s="60"/>
      <c r="Y49" s="60"/>
      <c r="Z49" s="60"/>
      <c r="AA49" s="60"/>
      <c r="AB49" s="60"/>
      <c r="AC49" s="60"/>
      <c r="AD49" s="60"/>
      <c r="AE49" s="60"/>
    </row>
    <row r="50" spans="1:31" s="36" customFormat="1" ht="13.5" customHeight="1" x14ac:dyDescent="0.15">
      <c r="A50" s="34"/>
      <c r="B50" s="34"/>
      <c r="C50" s="35"/>
      <c r="D50" s="35"/>
      <c r="E50" s="35"/>
      <c r="F50" s="35"/>
      <c r="G50" s="35"/>
      <c r="H50" s="35"/>
      <c r="I50" s="35"/>
      <c r="J50" s="35"/>
      <c r="K50" s="35"/>
      <c r="L50" s="35"/>
      <c r="M50" s="35"/>
      <c r="N50" s="35"/>
      <c r="O50" s="35"/>
      <c r="P50" s="35"/>
      <c r="Q50" s="35"/>
      <c r="R50" s="35"/>
      <c r="S50" s="35"/>
      <c r="T50" s="57"/>
      <c r="U50" s="57"/>
      <c r="V50" s="60"/>
      <c r="W50" s="60"/>
      <c r="X50" s="60"/>
      <c r="Y50" s="60"/>
      <c r="Z50" s="60"/>
      <c r="AA50" s="60"/>
      <c r="AB50" s="60"/>
      <c r="AC50" s="60"/>
      <c r="AD50" s="60"/>
      <c r="AE50" s="60"/>
    </row>
    <row r="51" spans="1:31" s="36" customFormat="1" ht="15" customHeight="1" x14ac:dyDescent="0.15">
      <c r="A51" s="34"/>
      <c r="B51" s="34"/>
      <c r="C51" s="35"/>
      <c r="D51" s="35"/>
      <c r="E51" s="35"/>
      <c r="F51" s="35"/>
      <c r="G51" s="35"/>
      <c r="H51" s="35"/>
      <c r="I51" s="35"/>
      <c r="J51" s="35"/>
      <c r="K51" s="35"/>
      <c r="L51" s="35"/>
      <c r="M51" s="35"/>
      <c r="N51" s="35"/>
      <c r="O51" s="35"/>
      <c r="P51" s="35"/>
      <c r="Q51" s="35"/>
      <c r="R51" s="35"/>
      <c r="S51" s="35"/>
      <c r="T51" s="58"/>
      <c r="U51" s="58"/>
      <c r="V51" s="60"/>
      <c r="W51" s="60"/>
      <c r="X51" s="60"/>
      <c r="Y51" s="60"/>
      <c r="Z51" s="60"/>
      <c r="AA51" s="60"/>
      <c r="AB51" s="60"/>
      <c r="AC51" s="60"/>
      <c r="AD51" s="60"/>
      <c r="AE51" s="60"/>
    </row>
    <row r="52" spans="1:31" s="36" customFormat="1" ht="15" customHeight="1" x14ac:dyDescent="0.15">
      <c r="A52" s="34"/>
      <c r="B52" s="34"/>
      <c r="C52" s="35"/>
      <c r="D52" s="35"/>
      <c r="E52" s="35"/>
      <c r="F52" s="35"/>
      <c r="G52" s="35"/>
      <c r="H52" s="35"/>
      <c r="I52" s="35"/>
      <c r="J52" s="35"/>
      <c r="K52" s="35"/>
      <c r="L52" s="35"/>
      <c r="M52" s="35"/>
      <c r="N52" s="35"/>
      <c r="O52" s="35"/>
      <c r="P52" s="35"/>
      <c r="Q52" s="35"/>
      <c r="R52" s="35"/>
      <c r="S52" s="35"/>
      <c r="T52" s="58"/>
      <c r="U52" s="59"/>
      <c r="V52" s="59"/>
      <c r="W52" s="59"/>
      <c r="X52" s="59"/>
      <c r="Y52" s="59"/>
      <c r="Z52" s="59"/>
      <c r="AA52" s="59"/>
      <c r="AB52" s="59"/>
      <c r="AC52" s="59"/>
      <c r="AD52" s="59"/>
      <c r="AE52" s="59"/>
    </row>
  </sheetData>
  <mergeCells count="47">
    <mergeCell ref="A38:B38"/>
    <mergeCell ref="A39:B39"/>
    <mergeCell ref="A4:B6"/>
    <mergeCell ref="C4:C6"/>
    <mergeCell ref="J5:J6"/>
    <mergeCell ref="A23:B25"/>
    <mergeCell ref="C23:C25"/>
    <mergeCell ref="J24:J25"/>
    <mergeCell ref="A28:B28"/>
    <mergeCell ref="A31:B31"/>
    <mergeCell ref="A33:B33"/>
    <mergeCell ref="A35:B35"/>
    <mergeCell ref="A37:B37"/>
    <mergeCell ref="A19:B19"/>
    <mergeCell ref="A20:B20"/>
    <mergeCell ref="D23:O23"/>
    <mergeCell ref="P23:AA23"/>
    <mergeCell ref="D24:F24"/>
    <mergeCell ref="G24:I24"/>
    <mergeCell ref="K24:N24"/>
    <mergeCell ref="P24:R24"/>
    <mergeCell ref="S24:U24"/>
    <mergeCell ref="W24:Z24"/>
    <mergeCell ref="O24:O25"/>
    <mergeCell ref="V24:V25"/>
    <mergeCell ref="AA24:AA25"/>
    <mergeCell ref="A9:B9"/>
    <mergeCell ref="A12:B12"/>
    <mergeCell ref="A14:B14"/>
    <mergeCell ref="A16:B16"/>
    <mergeCell ref="A18:B18"/>
    <mergeCell ref="D4:K4"/>
    <mergeCell ref="L4:O4"/>
    <mergeCell ref="P4:S4"/>
    <mergeCell ref="T4:AE4"/>
    <mergeCell ref="D5:F5"/>
    <mergeCell ref="G5:I5"/>
    <mergeCell ref="L5:N5"/>
    <mergeCell ref="P5:Q5"/>
    <mergeCell ref="T5:V5"/>
    <mergeCell ref="W5:Y5"/>
    <mergeCell ref="AA5:AD5"/>
    <mergeCell ref="K5:K6"/>
    <mergeCell ref="R5:R6"/>
    <mergeCell ref="S5:S6"/>
    <mergeCell ref="Z5:Z6"/>
    <mergeCell ref="AE5:AE6"/>
  </mergeCells>
  <phoneticPr fontId="2"/>
  <printOptions horizontalCentered="1"/>
  <pageMargins left="0.39370078740157483" right="0.39370078740157483" top="0.59055118110236227" bottom="0.59055118110236227" header="0.19685039370078741" footer="0.39370078740157483"/>
  <pageSetup paperSize="9" scale="99" pageOrder="overThenDown" orientation="portrait" r:id="rId1"/>
  <headerFooter scaleWithDoc="0" alignWithMargins="0">
    <oddHeader xml:space="preserve">&amp;C&amp;"ＭＳ 明朝,標準"&amp;8令和2年度 秋田県税務統計書 </oddHeader>
    <oddFooter>&amp;C&amp;"ＭＳ 明朝,標準"&amp;9- &amp;P+27 -</oddFooter>
  </headerFooter>
  <colBreaks count="1" manualBreakCount="1">
    <brk id="15" max="4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8"/>
  <sheetViews>
    <sheetView view="pageBreakPreview" zoomScaleSheetLayoutView="100" workbookViewId="0">
      <pane xSplit="3" ySplit="5" topLeftCell="G6" activePane="bottomRight" state="frozen"/>
      <selection activeCell="W7" sqref="W7"/>
      <selection pane="topRight" activeCell="W7" sqref="W7"/>
      <selection pane="bottomLeft" activeCell="W7" sqref="W7"/>
      <selection pane="bottomRight" activeCell="S12" sqref="S12"/>
    </sheetView>
  </sheetViews>
  <sheetFormatPr defaultRowHeight="12" customHeight="1" x14ac:dyDescent="0.15"/>
  <cols>
    <col min="1" max="1" width="3.125" style="1" customWidth="1"/>
    <col min="2" max="2" width="24.75" style="1" customWidth="1"/>
    <col min="3" max="3" width="2.625" style="2" customWidth="1"/>
    <col min="4" max="5" width="7.125" style="1" customWidth="1"/>
    <col min="6" max="6" width="10.625" style="1" customWidth="1"/>
    <col min="7" max="7" width="12.625" style="1" customWidth="1"/>
    <col min="8" max="9" width="7.125" style="1" customWidth="1"/>
    <col min="10" max="10" width="10.625" style="1" customWidth="1"/>
    <col min="11" max="11" width="12.5" style="1" customWidth="1"/>
    <col min="12" max="13" width="7.125" style="1" customWidth="1"/>
    <col min="14" max="14" width="10.625" style="1" customWidth="1"/>
    <col min="15" max="15" width="12.5" style="1" customWidth="1"/>
    <col min="16" max="17" width="7.125" style="1" customWidth="1"/>
    <col min="18" max="18" width="11.625" style="1" customWidth="1"/>
    <col min="19" max="19" width="13.125" style="1" customWidth="1"/>
    <col min="20" max="20" width="2.625" style="2" customWidth="1"/>
    <col min="21" max="21" width="9" style="1" customWidth="1"/>
    <col min="22" max="16384" width="9" style="1"/>
  </cols>
  <sheetData>
    <row r="1" spans="1:20" ht="19.5" customHeight="1" x14ac:dyDescent="0.15"/>
    <row r="2" spans="1:20" ht="13.5" customHeight="1" x14ac:dyDescent="0.15"/>
    <row r="3" spans="1:20" ht="19.5" customHeight="1" x14ac:dyDescent="0.15">
      <c r="A3" s="5" t="s">
        <v>11</v>
      </c>
      <c r="G3" s="18"/>
      <c r="H3" s="68"/>
      <c r="J3" s="68"/>
    </row>
    <row r="4" spans="1:20" ht="13.5" customHeight="1" x14ac:dyDescent="0.15">
      <c r="A4" s="159"/>
      <c r="B4" s="159"/>
      <c r="C4" s="165" t="s">
        <v>45</v>
      </c>
      <c r="D4" s="149" t="s">
        <v>63</v>
      </c>
      <c r="E4" s="149"/>
      <c r="F4" s="149"/>
      <c r="G4" s="149"/>
      <c r="I4" s="69"/>
      <c r="J4" s="29" t="s">
        <v>2</v>
      </c>
      <c r="K4" s="70" t="s">
        <v>163</v>
      </c>
      <c r="L4" s="149" t="s">
        <v>81</v>
      </c>
      <c r="M4" s="149"/>
      <c r="N4" s="149"/>
      <c r="O4" s="149"/>
      <c r="P4" s="149" t="s">
        <v>74</v>
      </c>
      <c r="Q4" s="149"/>
      <c r="R4" s="149"/>
      <c r="S4" s="149"/>
      <c r="T4" s="165" t="s">
        <v>45</v>
      </c>
    </row>
    <row r="5" spans="1:20" ht="27" customHeight="1" x14ac:dyDescent="0.15">
      <c r="A5" s="163"/>
      <c r="B5" s="163"/>
      <c r="C5" s="167"/>
      <c r="D5" s="6" t="s">
        <v>4</v>
      </c>
      <c r="E5" s="7" t="s">
        <v>14</v>
      </c>
      <c r="F5" s="7" t="s">
        <v>161</v>
      </c>
      <c r="G5" s="7" t="s">
        <v>162</v>
      </c>
      <c r="H5" s="6" t="s">
        <v>4</v>
      </c>
      <c r="I5" s="7" t="s">
        <v>14</v>
      </c>
      <c r="J5" s="7" t="s">
        <v>161</v>
      </c>
      <c r="K5" s="7" t="s">
        <v>162</v>
      </c>
      <c r="L5" s="6" t="s">
        <v>4</v>
      </c>
      <c r="M5" s="7" t="s">
        <v>14</v>
      </c>
      <c r="N5" s="7" t="s">
        <v>161</v>
      </c>
      <c r="O5" s="7" t="s">
        <v>162</v>
      </c>
      <c r="P5" s="6" t="s">
        <v>4</v>
      </c>
      <c r="Q5" s="7" t="s">
        <v>14</v>
      </c>
      <c r="R5" s="7" t="s">
        <v>161</v>
      </c>
      <c r="S5" s="7" t="s">
        <v>162</v>
      </c>
      <c r="T5" s="167"/>
    </row>
    <row r="6" spans="1:20" ht="13.5" customHeight="1" x14ac:dyDescent="0.15">
      <c r="A6" s="171" t="s">
        <v>65</v>
      </c>
      <c r="B6" s="171"/>
      <c r="C6" s="16">
        <v>1</v>
      </c>
      <c r="D6" s="127">
        <v>621</v>
      </c>
      <c r="E6" s="127">
        <v>221</v>
      </c>
      <c r="F6" s="127">
        <v>1046221</v>
      </c>
      <c r="G6" s="127">
        <v>57057200</v>
      </c>
      <c r="H6" s="127">
        <v>5</v>
      </c>
      <c r="I6" s="127">
        <v>2</v>
      </c>
      <c r="J6" s="127">
        <v>62143</v>
      </c>
      <c r="K6" s="127">
        <v>4437600</v>
      </c>
      <c r="L6" s="127">
        <v>12</v>
      </c>
      <c r="M6" s="127">
        <v>10</v>
      </c>
      <c r="N6" s="127">
        <v>130505</v>
      </c>
      <c r="O6" s="127">
        <v>8918100</v>
      </c>
      <c r="P6" s="128">
        <f t="shared" ref="P6:S25" si="0">D6+H6+L6</f>
        <v>638</v>
      </c>
      <c r="Q6" s="128">
        <f t="shared" si="0"/>
        <v>233</v>
      </c>
      <c r="R6" s="128">
        <f t="shared" si="0"/>
        <v>1238869</v>
      </c>
      <c r="S6" s="128">
        <f t="shared" si="0"/>
        <v>70412900</v>
      </c>
      <c r="T6" s="16">
        <v>1</v>
      </c>
    </row>
    <row r="7" spans="1:20" ht="13.5" customHeight="1" x14ac:dyDescent="0.15">
      <c r="A7" s="171" t="s">
        <v>66</v>
      </c>
      <c r="B7" s="171"/>
      <c r="C7" s="16">
        <v>2</v>
      </c>
      <c r="D7" s="127">
        <v>104</v>
      </c>
      <c r="E7" s="127">
        <v>46</v>
      </c>
      <c r="F7" s="127">
        <v>706149</v>
      </c>
      <c r="G7" s="127">
        <v>41543900</v>
      </c>
      <c r="H7" s="127">
        <v>0</v>
      </c>
      <c r="I7" s="127">
        <v>0</v>
      </c>
      <c r="J7" s="127">
        <v>0</v>
      </c>
      <c r="K7" s="127">
        <v>0</v>
      </c>
      <c r="L7" s="127">
        <v>3</v>
      </c>
      <c r="M7" s="127">
        <v>2</v>
      </c>
      <c r="N7" s="127">
        <v>30045</v>
      </c>
      <c r="O7" s="127">
        <v>2044800</v>
      </c>
      <c r="P7" s="128">
        <f t="shared" si="0"/>
        <v>107</v>
      </c>
      <c r="Q7" s="128">
        <f t="shared" si="0"/>
        <v>48</v>
      </c>
      <c r="R7" s="128">
        <f t="shared" si="0"/>
        <v>736194</v>
      </c>
      <c r="S7" s="128">
        <f t="shared" si="0"/>
        <v>43588700</v>
      </c>
      <c r="T7" s="16">
        <v>2</v>
      </c>
    </row>
    <row r="8" spans="1:20" ht="13.5" customHeight="1" x14ac:dyDescent="0.15">
      <c r="A8" s="171" t="s">
        <v>18</v>
      </c>
      <c r="B8" s="171"/>
      <c r="C8" s="16">
        <v>3</v>
      </c>
      <c r="D8" s="127">
        <v>25</v>
      </c>
      <c r="E8" s="127">
        <v>5</v>
      </c>
      <c r="F8" s="127">
        <v>120122</v>
      </c>
      <c r="G8" s="127">
        <v>7482800</v>
      </c>
      <c r="H8" s="127">
        <v>0</v>
      </c>
      <c r="I8" s="127">
        <v>0</v>
      </c>
      <c r="J8" s="127">
        <v>0</v>
      </c>
      <c r="K8" s="127">
        <v>0</v>
      </c>
      <c r="L8" s="127">
        <v>0</v>
      </c>
      <c r="M8" s="127">
        <v>0</v>
      </c>
      <c r="N8" s="127">
        <v>0</v>
      </c>
      <c r="O8" s="127">
        <v>0</v>
      </c>
      <c r="P8" s="128">
        <f t="shared" si="0"/>
        <v>25</v>
      </c>
      <c r="Q8" s="128">
        <f t="shared" si="0"/>
        <v>5</v>
      </c>
      <c r="R8" s="128">
        <f t="shared" si="0"/>
        <v>120122</v>
      </c>
      <c r="S8" s="128">
        <f t="shared" si="0"/>
        <v>7482800</v>
      </c>
      <c r="T8" s="16">
        <v>3</v>
      </c>
    </row>
    <row r="9" spans="1:20" ht="13.5" customHeight="1" x14ac:dyDescent="0.15">
      <c r="A9" s="171" t="s">
        <v>67</v>
      </c>
      <c r="B9" s="171"/>
      <c r="C9" s="16">
        <v>4</v>
      </c>
      <c r="D9" s="127">
        <v>65</v>
      </c>
      <c r="E9" s="127">
        <v>22</v>
      </c>
      <c r="F9" s="127">
        <v>396275</v>
      </c>
      <c r="G9" s="127">
        <v>23167700</v>
      </c>
      <c r="H9" s="127">
        <v>2</v>
      </c>
      <c r="I9" s="127">
        <v>1</v>
      </c>
      <c r="J9" s="127">
        <v>11256</v>
      </c>
      <c r="K9" s="127">
        <v>1280900</v>
      </c>
      <c r="L9" s="127">
        <v>8</v>
      </c>
      <c r="M9" s="127">
        <v>7</v>
      </c>
      <c r="N9" s="127">
        <v>2672973</v>
      </c>
      <c r="O9" s="127">
        <v>160469000</v>
      </c>
      <c r="P9" s="128">
        <f t="shared" si="0"/>
        <v>75</v>
      </c>
      <c r="Q9" s="128">
        <f t="shared" si="0"/>
        <v>30</v>
      </c>
      <c r="R9" s="128">
        <f t="shared" si="0"/>
        <v>3080504</v>
      </c>
      <c r="S9" s="128">
        <f t="shared" si="0"/>
        <v>184917600</v>
      </c>
      <c r="T9" s="16">
        <v>4</v>
      </c>
    </row>
    <row r="10" spans="1:20" ht="13.5" customHeight="1" x14ac:dyDescent="0.15">
      <c r="A10" s="171" t="s">
        <v>68</v>
      </c>
      <c r="B10" s="171"/>
      <c r="C10" s="16">
        <v>5</v>
      </c>
      <c r="D10" s="127">
        <v>2864</v>
      </c>
      <c r="E10" s="127">
        <v>1322</v>
      </c>
      <c r="F10" s="127">
        <v>22839509</v>
      </c>
      <c r="G10" s="127">
        <v>1395833000</v>
      </c>
      <c r="H10" s="127">
        <v>79</v>
      </c>
      <c r="I10" s="127">
        <v>47</v>
      </c>
      <c r="J10" s="127">
        <v>2950309</v>
      </c>
      <c r="K10" s="127">
        <v>194676600</v>
      </c>
      <c r="L10" s="127">
        <v>257</v>
      </c>
      <c r="M10" s="127">
        <v>214</v>
      </c>
      <c r="N10" s="127">
        <v>15042738</v>
      </c>
      <c r="O10" s="127">
        <v>740161400</v>
      </c>
      <c r="P10" s="128">
        <f t="shared" si="0"/>
        <v>3200</v>
      </c>
      <c r="Q10" s="128">
        <f t="shared" si="0"/>
        <v>1583</v>
      </c>
      <c r="R10" s="128">
        <f t="shared" si="0"/>
        <v>40832556</v>
      </c>
      <c r="S10" s="128">
        <f t="shared" si="0"/>
        <v>2330671000</v>
      </c>
      <c r="T10" s="16">
        <v>5</v>
      </c>
    </row>
    <row r="11" spans="1:20" ht="13.5" customHeight="1" x14ac:dyDescent="0.15">
      <c r="A11" s="165" t="s">
        <v>53</v>
      </c>
      <c r="B11" s="63" t="s">
        <v>16</v>
      </c>
      <c r="C11" s="14">
        <v>6</v>
      </c>
      <c r="D11" s="129">
        <v>357</v>
      </c>
      <c r="E11" s="129">
        <v>97</v>
      </c>
      <c r="F11" s="129">
        <v>2118795</v>
      </c>
      <c r="G11" s="129">
        <v>144695200</v>
      </c>
      <c r="H11" s="129">
        <v>9</v>
      </c>
      <c r="I11" s="129">
        <v>6</v>
      </c>
      <c r="J11" s="129">
        <v>195326</v>
      </c>
      <c r="K11" s="129">
        <v>12517800</v>
      </c>
      <c r="L11" s="129">
        <v>47</v>
      </c>
      <c r="M11" s="129">
        <v>29</v>
      </c>
      <c r="N11" s="129">
        <v>729078</v>
      </c>
      <c r="O11" s="129">
        <v>50963300</v>
      </c>
      <c r="P11" s="119">
        <f t="shared" si="0"/>
        <v>413</v>
      </c>
      <c r="Q11" s="119">
        <f t="shared" si="0"/>
        <v>132</v>
      </c>
      <c r="R11" s="119">
        <f t="shared" si="0"/>
        <v>3043199</v>
      </c>
      <c r="S11" s="119">
        <f t="shared" si="0"/>
        <v>208176300</v>
      </c>
      <c r="T11" s="14">
        <v>6</v>
      </c>
    </row>
    <row r="12" spans="1:20" ht="13.5" customHeight="1" x14ac:dyDescent="0.15">
      <c r="A12" s="166"/>
      <c r="B12" s="64" t="s">
        <v>17</v>
      </c>
      <c r="C12" s="66">
        <v>7</v>
      </c>
      <c r="D12" s="67">
        <v>22</v>
      </c>
      <c r="E12" s="67">
        <v>5</v>
      </c>
      <c r="F12" s="67">
        <v>12483</v>
      </c>
      <c r="G12" s="67">
        <v>442700</v>
      </c>
      <c r="H12" s="67">
        <v>0</v>
      </c>
      <c r="I12" s="67">
        <v>0</v>
      </c>
      <c r="J12" s="67">
        <v>0</v>
      </c>
      <c r="K12" s="67">
        <v>0</v>
      </c>
      <c r="L12" s="67">
        <v>9</v>
      </c>
      <c r="M12" s="67">
        <v>4</v>
      </c>
      <c r="N12" s="67">
        <v>220192</v>
      </c>
      <c r="O12" s="67">
        <v>14361700</v>
      </c>
      <c r="P12" s="121">
        <f t="shared" si="0"/>
        <v>31</v>
      </c>
      <c r="Q12" s="121">
        <f t="shared" si="0"/>
        <v>9</v>
      </c>
      <c r="R12" s="121">
        <f t="shared" si="0"/>
        <v>232675</v>
      </c>
      <c r="S12" s="121">
        <f t="shared" si="0"/>
        <v>14804400</v>
      </c>
      <c r="T12" s="66">
        <v>7</v>
      </c>
    </row>
    <row r="13" spans="1:20" ht="13.5" customHeight="1" x14ac:dyDescent="0.15">
      <c r="A13" s="166"/>
      <c r="B13" s="64" t="s">
        <v>20</v>
      </c>
      <c r="C13" s="66">
        <v>8</v>
      </c>
      <c r="D13" s="67">
        <v>169</v>
      </c>
      <c r="E13" s="67">
        <v>56</v>
      </c>
      <c r="F13" s="67">
        <v>225558</v>
      </c>
      <c r="G13" s="67">
        <v>11045300</v>
      </c>
      <c r="H13" s="67">
        <v>4</v>
      </c>
      <c r="I13" s="67">
        <v>2</v>
      </c>
      <c r="J13" s="67">
        <v>193356</v>
      </c>
      <c r="K13" s="67">
        <v>12765200</v>
      </c>
      <c r="L13" s="67">
        <v>31</v>
      </c>
      <c r="M13" s="67">
        <v>12</v>
      </c>
      <c r="N13" s="67">
        <v>79208</v>
      </c>
      <c r="O13" s="67">
        <v>8196300</v>
      </c>
      <c r="P13" s="121">
        <f t="shared" si="0"/>
        <v>204</v>
      </c>
      <c r="Q13" s="121">
        <f t="shared" si="0"/>
        <v>70</v>
      </c>
      <c r="R13" s="121">
        <f t="shared" si="0"/>
        <v>498122</v>
      </c>
      <c r="S13" s="121">
        <f t="shared" si="0"/>
        <v>32006800</v>
      </c>
      <c r="T13" s="66">
        <v>8</v>
      </c>
    </row>
    <row r="14" spans="1:20" ht="13.5" customHeight="1" x14ac:dyDescent="0.15">
      <c r="A14" s="166"/>
      <c r="B14" s="64" t="s">
        <v>15</v>
      </c>
      <c r="C14" s="66">
        <v>9</v>
      </c>
      <c r="D14" s="67">
        <v>173</v>
      </c>
      <c r="E14" s="67">
        <v>41</v>
      </c>
      <c r="F14" s="67">
        <v>976075</v>
      </c>
      <c r="G14" s="67">
        <v>59552600</v>
      </c>
      <c r="H14" s="67">
        <v>8</v>
      </c>
      <c r="I14" s="67">
        <v>5</v>
      </c>
      <c r="J14" s="67">
        <v>1948682</v>
      </c>
      <c r="K14" s="67">
        <v>52379100</v>
      </c>
      <c r="L14" s="67">
        <v>9</v>
      </c>
      <c r="M14" s="67">
        <v>4</v>
      </c>
      <c r="N14" s="67">
        <v>713345</v>
      </c>
      <c r="O14" s="67">
        <v>49517600</v>
      </c>
      <c r="P14" s="121">
        <f t="shared" si="0"/>
        <v>190</v>
      </c>
      <c r="Q14" s="121">
        <f t="shared" si="0"/>
        <v>50</v>
      </c>
      <c r="R14" s="121">
        <f t="shared" si="0"/>
        <v>3638102</v>
      </c>
      <c r="S14" s="121">
        <f t="shared" si="0"/>
        <v>161449300</v>
      </c>
      <c r="T14" s="66">
        <v>9</v>
      </c>
    </row>
    <row r="15" spans="1:20" ht="13.5" customHeight="1" x14ac:dyDescent="0.15">
      <c r="A15" s="166"/>
      <c r="B15" s="64" t="s">
        <v>21</v>
      </c>
      <c r="C15" s="66">
        <v>10</v>
      </c>
      <c r="D15" s="67">
        <v>70</v>
      </c>
      <c r="E15" s="67">
        <v>15</v>
      </c>
      <c r="F15" s="67">
        <v>45375</v>
      </c>
      <c r="G15" s="67">
        <v>1839800</v>
      </c>
      <c r="H15" s="67">
        <v>2</v>
      </c>
      <c r="I15" s="67">
        <v>1</v>
      </c>
      <c r="J15" s="67">
        <v>56615</v>
      </c>
      <c r="K15" s="67">
        <v>3615900</v>
      </c>
      <c r="L15" s="67">
        <v>2</v>
      </c>
      <c r="M15" s="67">
        <v>2</v>
      </c>
      <c r="N15" s="67">
        <v>16891</v>
      </c>
      <c r="O15" s="67">
        <v>2824300</v>
      </c>
      <c r="P15" s="121">
        <f t="shared" si="0"/>
        <v>74</v>
      </c>
      <c r="Q15" s="121">
        <f t="shared" si="0"/>
        <v>18</v>
      </c>
      <c r="R15" s="121">
        <f t="shared" si="0"/>
        <v>118881</v>
      </c>
      <c r="S15" s="121">
        <f t="shared" si="0"/>
        <v>8280000</v>
      </c>
      <c r="T15" s="66">
        <v>10</v>
      </c>
    </row>
    <row r="16" spans="1:20" ht="13.5" customHeight="1" x14ac:dyDescent="0.15">
      <c r="A16" s="166"/>
      <c r="B16" s="64" t="s">
        <v>23</v>
      </c>
      <c r="C16" s="66">
        <v>11</v>
      </c>
      <c r="D16" s="67">
        <v>11</v>
      </c>
      <c r="E16" s="67">
        <v>1</v>
      </c>
      <c r="F16" s="67">
        <v>10316</v>
      </c>
      <c r="G16" s="67">
        <v>514100</v>
      </c>
      <c r="H16" s="67">
        <v>0</v>
      </c>
      <c r="I16" s="67">
        <v>0</v>
      </c>
      <c r="J16" s="67">
        <v>0</v>
      </c>
      <c r="K16" s="67">
        <v>0</v>
      </c>
      <c r="L16" s="67">
        <v>12</v>
      </c>
      <c r="M16" s="67">
        <v>5</v>
      </c>
      <c r="N16" s="67">
        <v>18068</v>
      </c>
      <c r="O16" s="67">
        <v>58323500</v>
      </c>
      <c r="P16" s="121">
        <f t="shared" si="0"/>
        <v>23</v>
      </c>
      <c r="Q16" s="121">
        <f t="shared" si="0"/>
        <v>6</v>
      </c>
      <c r="R16" s="121">
        <f t="shared" si="0"/>
        <v>28384</v>
      </c>
      <c r="S16" s="121">
        <f t="shared" si="0"/>
        <v>58837600</v>
      </c>
      <c r="T16" s="66">
        <v>11</v>
      </c>
    </row>
    <row r="17" spans="1:20" ht="13.5" customHeight="1" x14ac:dyDescent="0.15">
      <c r="A17" s="166"/>
      <c r="B17" s="64" t="s">
        <v>25</v>
      </c>
      <c r="C17" s="66">
        <v>12</v>
      </c>
      <c r="D17" s="67">
        <v>82</v>
      </c>
      <c r="E17" s="67">
        <v>14</v>
      </c>
      <c r="F17" s="67">
        <v>108672</v>
      </c>
      <c r="G17" s="67">
        <v>6434800</v>
      </c>
      <c r="H17" s="67">
        <v>4</v>
      </c>
      <c r="I17" s="67">
        <v>2</v>
      </c>
      <c r="J17" s="67">
        <v>17850</v>
      </c>
      <c r="K17" s="67">
        <v>999000</v>
      </c>
      <c r="L17" s="67">
        <v>22</v>
      </c>
      <c r="M17" s="67">
        <v>9</v>
      </c>
      <c r="N17" s="67">
        <v>41518</v>
      </c>
      <c r="O17" s="67">
        <v>2477300</v>
      </c>
      <c r="P17" s="121">
        <f t="shared" si="0"/>
        <v>108</v>
      </c>
      <c r="Q17" s="121">
        <f t="shared" si="0"/>
        <v>25</v>
      </c>
      <c r="R17" s="121">
        <f t="shared" si="0"/>
        <v>168040</v>
      </c>
      <c r="S17" s="121">
        <f t="shared" si="0"/>
        <v>9911100</v>
      </c>
      <c r="T17" s="66">
        <v>12</v>
      </c>
    </row>
    <row r="18" spans="1:20" ht="13.5" customHeight="1" x14ac:dyDescent="0.15">
      <c r="A18" s="166"/>
      <c r="B18" s="64" t="s">
        <v>27</v>
      </c>
      <c r="C18" s="66">
        <v>13</v>
      </c>
      <c r="D18" s="67">
        <v>29</v>
      </c>
      <c r="E18" s="67">
        <v>7</v>
      </c>
      <c r="F18" s="67">
        <v>845987</v>
      </c>
      <c r="G18" s="67">
        <v>92633700</v>
      </c>
      <c r="H18" s="67">
        <v>3</v>
      </c>
      <c r="I18" s="67">
        <v>2</v>
      </c>
      <c r="J18" s="67">
        <v>103966</v>
      </c>
      <c r="K18" s="67">
        <v>6796200</v>
      </c>
      <c r="L18" s="67">
        <v>42</v>
      </c>
      <c r="M18" s="67">
        <v>35</v>
      </c>
      <c r="N18" s="67">
        <v>3567084</v>
      </c>
      <c r="O18" s="67">
        <v>223337500</v>
      </c>
      <c r="P18" s="121">
        <f t="shared" si="0"/>
        <v>74</v>
      </c>
      <c r="Q18" s="121">
        <f t="shared" si="0"/>
        <v>44</v>
      </c>
      <c r="R18" s="121">
        <f t="shared" si="0"/>
        <v>4517037</v>
      </c>
      <c r="S18" s="121">
        <f t="shared" si="0"/>
        <v>322767400</v>
      </c>
      <c r="T18" s="66">
        <v>13</v>
      </c>
    </row>
    <row r="19" spans="1:20" ht="13.5" customHeight="1" x14ac:dyDescent="0.15">
      <c r="A19" s="166"/>
      <c r="B19" s="64" t="s">
        <v>30</v>
      </c>
      <c r="C19" s="66">
        <v>14</v>
      </c>
      <c r="D19" s="67">
        <v>24</v>
      </c>
      <c r="E19" s="67">
        <v>9</v>
      </c>
      <c r="F19" s="67">
        <v>121104</v>
      </c>
      <c r="G19" s="67">
        <v>6919700</v>
      </c>
      <c r="H19" s="67">
        <v>7</v>
      </c>
      <c r="I19" s="67">
        <v>3</v>
      </c>
      <c r="J19" s="67">
        <v>228652</v>
      </c>
      <c r="K19" s="67">
        <v>14791200</v>
      </c>
      <c r="L19" s="67">
        <v>18</v>
      </c>
      <c r="M19" s="67">
        <v>9</v>
      </c>
      <c r="N19" s="67">
        <v>155973</v>
      </c>
      <c r="O19" s="67">
        <v>9175800</v>
      </c>
      <c r="P19" s="121">
        <f t="shared" si="0"/>
        <v>49</v>
      </c>
      <c r="Q19" s="121">
        <f t="shared" si="0"/>
        <v>21</v>
      </c>
      <c r="R19" s="121">
        <f t="shared" si="0"/>
        <v>505729</v>
      </c>
      <c r="S19" s="121">
        <f t="shared" si="0"/>
        <v>30886700</v>
      </c>
      <c r="T19" s="66">
        <v>14</v>
      </c>
    </row>
    <row r="20" spans="1:20" ht="13.5" customHeight="1" x14ac:dyDescent="0.15">
      <c r="A20" s="166"/>
      <c r="B20" s="64" t="s">
        <v>5</v>
      </c>
      <c r="C20" s="66">
        <v>15</v>
      </c>
      <c r="D20" s="67">
        <v>62</v>
      </c>
      <c r="E20" s="67">
        <v>13</v>
      </c>
      <c r="F20" s="67">
        <v>768156</v>
      </c>
      <c r="G20" s="67">
        <v>49752900</v>
      </c>
      <c r="H20" s="67">
        <v>5</v>
      </c>
      <c r="I20" s="67">
        <v>1</v>
      </c>
      <c r="J20" s="67">
        <v>110015</v>
      </c>
      <c r="K20" s="67">
        <v>11588700</v>
      </c>
      <c r="L20" s="67">
        <v>21</v>
      </c>
      <c r="M20" s="67">
        <v>18</v>
      </c>
      <c r="N20" s="67">
        <v>892616</v>
      </c>
      <c r="O20" s="67">
        <v>79696700</v>
      </c>
      <c r="P20" s="121">
        <f t="shared" si="0"/>
        <v>88</v>
      </c>
      <c r="Q20" s="121">
        <f t="shared" si="0"/>
        <v>32</v>
      </c>
      <c r="R20" s="121">
        <f t="shared" si="0"/>
        <v>1770787</v>
      </c>
      <c r="S20" s="121">
        <f t="shared" si="0"/>
        <v>141038300</v>
      </c>
      <c r="T20" s="66">
        <v>15</v>
      </c>
    </row>
    <row r="21" spans="1:20" ht="13.5" customHeight="1" x14ac:dyDescent="0.15">
      <c r="A21" s="166"/>
      <c r="B21" s="64" t="s">
        <v>31</v>
      </c>
      <c r="C21" s="66">
        <v>16</v>
      </c>
      <c r="D21" s="67">
        <v>137</v>
      </c>
      <c r="E21" s="67">
        <v>49</v>
      </c>
      <c r="F21" s="67">
        <v>1291813</v>
      </c>
      <c r="G21" s="67">
        <v>98379800</v>
      </c>
      <c r="H21" s="67">
        <v>9</v>
      </c>
      <c r="I21" s="67">
        <v>6</v>
      </c>
      <c r="J21" s="67">
        <v>868393</v>
      </c>
      <c r="K21" s="67">
        <v>58222300</v>
      </c>
      <c r="L21" s="67">
        <v>88</v>
      </c>
      <c r="M21" s="67">
        <v>68</v>
      </c>
      <c r="N21" s="67">
        <v>1908891</v>
      </c>
      <c r="O21" s="67">
        <v>376993700</v>
      </c>
      <c r="P21" s="121">
        <f t="shared" si="0"/>
        <v>234</v>
      </c>
      <c r="Q21" s="121">
        <f t="shared" si="0"/>
        <v>123</v>
      </c>
      <c r="R21" s="121">
        <f t="shared" si="0"/>
        <v>4069097</v>
      </c>
      <c r="S21" s="121">
        <f t="shared" si="0"/>
        <v>533595800</v>
      </c>
      <c r="T21" s="66">
        <v>16</v>
      </c>
    </row>
    <row r="22" spans="1:20" ht="13.5" customHeight="1" x14ac:dyDescent="0.15">
      <c r="A22" s="166"/>
      <c r="B22" s="64" t="s">
        <v>37</v>
      </c>
      <c r="C22" s="66">
        <v>17</v>
      </c>
      <c r="D22" s="67">
        <v>52</v>
      </c>
      <c r="E22" s="67">
        <v>16</v>
      </c>
      <c r="F22" s="67">
        <v>845120</v>
      </c>
      <c r="G22" s="67">
        <v>85196000</v>
      </c>
      <c r="H22" s="67">
        <v>3</v>
      </c>
      <c r="I22" s="67">
        <v>3</v>
      </c>
      <c r="J22" s="67">
        <v>471960</v>
      </c>
      <c r="K22" s="67">
        <v>182377200</v>
      </c>
      <c r="L22" s="67">
        <v>50</v>
      </c>
      <c r="M22" s="67">
        <v>32</v>
      </c>
      <c r="N22" s="67">
        <v>841385</v>
      </c>
      <c r="O22" s="67">
        <v>122725100</v>
      </c>
      <c r="P22" s="121">
        <f t="shared" si="0"/>
        <v>105</v>
      </c>
      <c r="Q22" s="121">
        <f t="shared" si="0"/>
        <v>51</v>
      </c>
      <c r="R22" s="121">
        <f t="shared" si="0"/>
        <v>2158465</v>
      </c>
      <c r="S22" s="121">
        <f t="shared" si="0"/>
        <v>390298300</v>
      </c>
      <c r="T22" s="66">
        <v>17</v>
      </c>
    </row>
    <row r="23" spans="1:20" ht="13.5" customHeight="1" x14ac:dyDescent="0.15">
      <c r="A23" s="166"/>
      <c r="B23" s="64" t="s">
        <v>36</v>
      </c>
      <c r="C23" s="66">
        <v>18</v>
      </c>
      <c r="D23" s="67">
        <v>29</v>
      </c>
      <c r="E23" s="67">
        <v>11</v>
      </c>
      <c r="F23" s="67">
        <v>143016</v>
      </c>
      <c r="G23" s="67">
        <v>8566300</v>
      </c>
      <c r="H23" s="67">
        <v>2</v>
      </c>
      <c r="I23" s="67">
        <v>0</v>
      </c>
      <c r="J23" s="67">
        <v>0</v>
      </c>
      <c r="K23" s="67">
        <v>0</v>
      </c>
      <c r="L23" s="67">
        <v>22</v>
      </c>
      <c r="M23" s="67">
        <v>16</v>
      </c>
      <c r="N23" s="67">
        <v>849807</v>
      </c>
      <c r="O23" s="67">
        <v>171340300</v>
      </c>
      <c r="P23" s="121">
        <f t="shared" si="0"/>
        <v>53</v>
      </c>
      <c r="Q23" s="121">
        <f t="shared" si="0"/>
        <v>27</v>
      </c>
      <c r="R23" s="121">
        <f t="shared" si="0"/>
        <v>992823</v>
      </c>
      <c r="S23" s="121">
        <f t="shared" si="0"/>
        <v>179906600</v>
      </c>
      <c r="T23" s="66">
        <v>18</v>
      </c>
    </row>
    <row r="24" spans="1:20" ht="13.5" customHeight="1" x14ac:dyDescent="0.15">
      <c r="A24" s="166"/>
      <c r="B24" s="64" t="s">
        <v>34</v>
      </c>
      <c r="C24" s="66">
        <v>19</v>
      </c>
      <c r="D24" s="67">
        <v>137</v>
      </c>
      <c r="E24" s="67">
        <v>46</v>
      </c>
      <c r="F24" s="67">
        <v>1085220</v>
      </c>
      <c r="G24" s="67">
        <v>102669300</v>
      </c>
      <c r="H24" s="67">
        <v>8</v>
      </c>
      <c r="I24" s="67">
        <v>6</v>
      </c>
      <c r="J24" s="67">
        <v>892100</v>
      </c>
      <c r="K24" s="67">
        <v>70261500</v>
      </c>
      <c r="L24" s="67">
        <v>36</v>
      </c>
      <c r="M24" s="67">
        <v>21</v>
      </c>
      <c r="N24" s="67">
        <v>1325588</v>
      </c>
      <c r="O24" s="67">
        <v>130684600</v>
      </c>
      <c r="P24" s="121">
        <f t="shared" si="0"/>
        <v>181</v>
      </c>
      <c r="Q24" s="121">
        <f t="shared" si="0"/>
        <v>73</v>
      </c>
      <c r="R24" s="121">
        <f t="shared" si="0"/>
        <v>3302908</v>
      </c>
      <c r="S24" s="121">
        <f t="shared" si="0"/>
        <v>303615400</v>
      </c>
      <c r="T24" s="66">
        <v>19</v>
      </c>
    </row>
    <row r="25" spans="1:20" ht="13.5" customHeight="1" x14ac:dyDescent="0.15">
      <c r="A25" s="166"/>
      <c r="B25" s="65" t="s">
        <v>38</v>
      </c>
      <c r="C25" s="15">
        <v>20</v>
      </c>
      <c r="D25" s="130">
        <v>272</v>
      </c>
      <c r="E25" s="130">
        <v>108</v>
      </c>
      <c r="F25" s="130">
        <v>8549328</v>
      </c>
      <c r="G25" s="130">
        <v>349528600</v>
      </c>
      <c r="H25" s="130">
        <v>13</v>
      </c>
      <c r="I25" s="130">
        <v>8</v>
      </c>
      <c r="J25" s="130">
        <v>1401808</v>
      </c>
      <c r="K25" s="130">
        <v>46546400</v>
      </c>
      <c r="L25" s="130">
        <v>124</v>
      </c>
      <c r="M25" s="130">
        <v>79</v>
      </c>
      <c r="N25" s="130">
        <v>3605088</v>
      </c>
      <c r="O25" s="130">
        <v>232154400</v>
      </c>
      <c r="P25" s="123">
        <f t="shared" si="0"/>
        <v>409</v>
      </c>
      <c r="Q25" s="123">
        <f t="shared" si="0"/>
        <v>195</v>
      </c>
      <c r="R25" s="123">
        <f t="shared" si="0"/>
        <v>13556224</v>
      </c>
      <c r="S25" s="123">
        <f t="shared" si="0"/>
        <v>628229400</v>
      </c>
      <c r="T25" s="15">
        <v>20</v>
      </c>
    </row>
    <row r="26" spans="1:20" ht="13.5" customHeight="1" x14ac:dyDescent="0.15">
      <c r="A26" s="167"/>
      <c r="B26" s="8" t="s">
        <v>83</v>
      </c>
      <c r="C26" s="8">
        <v>21</v>
      </c>
      <c r="D26" s="131">
        <f>SUM(D11:D25)</f>
        <v>1626</v>
      </c>
      <c r="E26" s="131">
        <f t="shared" ref="E26:S26" si="1">SUM(E11:E25)</f>
        <v>488</v>
      </c>
      <c r="F26" s="131">
        <f t="shared" si="1"/>
        <v>17147018</v>
      </c>
      <c r="G26" s="131">
        <f t="shared" si="1"/>
        <v>1018170800</v>
      </c>
      <c r="H26" s="131">
        <f t="shared" si="1"/>
        <v>77</v>
      </c>
      <c r="I26" s="131">
        <f t="shared" si="1"/>
        <v>45</v>
      </c>
      <c r="J26" s="131">
        <f t="shared" si="1"/>
        <v>6488723</v>
      </c>
      <c r="K26" s="131">
        <f t="shared" si="1"/>
        <v>472860500</v>
      </c>
      <c r="L26" s="131">
        <f t="shared" si="1"/>
        <v>533</v>
      </c>
      <c r="M26" s="131">
        <f t="shared" si="1"/>
        <v>343</v>
      </c>
      <c r="N26" s="131">
        <f t="shared" si="1"/>
        <v>14964732</v>
      </c>
      <c r="O26" s="131">
        <f t="shared" si="1"/>
        <v>1532772100</v>
      </c>
      <c r="P26" s="131">
        <f t="shared" si="1"/>
        <v>2236</v>
      </c>
      <c r="Q26" s="131">
        <f t="shared" si="1"/>
        <v>876</v>
      </c>
      <c r="R26" s="131">
        <f t="shared" si="1"/>
        <v>38600473</v>
      </c>
      <c r="S26" s="131">
        <f t="shared" si="1"/>
        <v>3023803400</v>
      </c>
      <c r="T26" s="8">
        <v>21</v>
      </c>
    </row>
    <row r="27" spans="1:20" ht="13.5" customHeight="1" x14ac:dyDescent="0.15">
      <c r="A27" s="165" t="s">
        <v>69</v>
      </c>
      <c r="B27" s="63" t="s">
        <v>10</v>
      </c>
      <c r="C27" s="14">
        <v>22</v>
      </c>
      <c r="D27" s="129">
        <v>828</v>
      </c>
      <c r="E27" s="129">
        <v>294</v>
      </c>
      <c r="F27" s="129">
        <v>3323510</v>
      </c>
      <c r="G27" s="129">
        <v>197579300</v>
      </c>
      <c r="H27" s="129">
        <v>39</v>
      </c>
      <c r="I27" s="129">
        <v>21</v>
      </c>
      <c r="J27" s="129">
        <v>1130709</v>
      </c>
      <c r="K27" s="129">
        <v>74409500</v>
      </c>
      <c r="L27" s="129">
        <v>336</v>
      </c>
      <c r="M27" s="129">
        <v>261</v>
      </c>
      <c r="N27" s="129">
        <v>15010507</v>
      </c>
      <c r="O27" s="129">
        <v>794370600</v>
      </c>
      <c r="P27" s="119">
        <f t="shared" ref="P27:S33" si="2">D27+H27+L27</f>
        <v>1203</v>
      </c>
      <c r="Q27" s="119">
        <f t="shared" si="2"/>
        <v>576</v>
      </c>
      <c r="R27" s="119">
        <f t="shared" si="2"/>
        <v>19464726</v>
      </c>
      <c r="S27" s="119">
        <f t="shared" si="2"/>
        <v>1066359400</v>
      </c>
      <c r="T27" s="14">
        <v>22</v>
      </c>
    </row>
    <row r="28" spans="1:20" ht="13.5" customHeight="1" x14ac:dyDescent="0.15">
      <c r="A28" s="166"/>
      <c r="B28" s="64" t="s">
        <v>32</v>
      </c>
      <c r="C28" s="66">
        <v>23</v>
      </c>
      <c r="D28" s="67">
        <v>82</v>
      </c>
      <c r="E28" s="67">
        <v>29</v>
      </c>
      <c r="F28" s="67">
        <v>656927</v>
      </c>
      <c r="G28" s="67">
        <v>41902100</v>
      </c>
      <c r="H28" s="67">
        <v>4</v>
      </c>
      <c r="I28" s="67">
        <v>2</v>
      </c>
      <c r="J28" s="67">
        <v>1071175</v>
      </c>
      <c r="K28" s="67">
        <v>125988100</v>
      </c>
      <c r="L28" s="67">
        <v>30</v>
      </c>
      <c r="M28" s="67">
        <v>20</v>
      </c>
      <c r="N28" s="67">
        <v>1895771</v>
      </c>
      <c r="O28" s="67">
        <v>162806600</v>
      </c>
      <c r="P28" s="121">
        <f t="shared" si="2"/>
        <v>116</v>
      </c>
      <c r="Q28" s="121">
        <f t="shared" si="2"/>
        <v>51</v>
      </c>
      <c r="R28" s="121">
        <f t="shared" si="2"/>
        <v>3623873</v>
      </c>
      <c r="S28" s="121">
        <f t="shared" si="2"/>
        <v>330696800</v>
      </c>
      <c r="T28" s="66">
        <v>23</v>
      </c>
    </row>
    <row r="29" spans="1:20" ht="13.5" customHeight="1" x14ac:dyDescent="0.15">
      <c r="A29" s="166"/>
      <c r="B29" s="64" t="s">
        <v>1</v>
      </c>
      <c r="C29" s="66">
        <v>24</v>
      </c>
      <c r="D29" s="67">
        <v>257</v>
      </c>
      <c r="E29" s="67">
        <v>41</v>
      </c>
      <c r="F29" s="67">
        <v>201791</v>
      </c>
      <c r="G29" s="67">
        <v>10252100</v>
      </c>
      <c r="H29" s="67">
        <v>11</v>
      </c>
      <c r="I29" s="67">
        <v>2</v>
      </c>
      <c r="J29" s="67">
        <v>24982</v>
      </c>
      <c r="K29" s="67">
        <v>2249200</v>
      </c>
      <c r="L29" s="67">
        <v>95</v>
      </c>
      <c r="M29" s="67">
        <v>35</v>
      </c>
      <c r="N29" s="67">
        <v>1103390</v>
      </c>
      <c r="O29" s="67">
        <v>81877400</v>
      </c>
      <c r="P29" s="121">
        <f t="shared" si="2"/>
        <v>363</v>
      </c>
      <c r="Q29" s="121">
        <f t="shared" si="2"/>
        <v>78</v>
      </c>
      <c r="R29" s="121">
        <f t="shared" si="2"/>
        <v>1330163</v>
      </c>
      <c r="S29" s="121">
        <f t="shared" si="2"/>
        <v>94378700</v>
      </c>
      <c r="T29" s="66">
        <v>24</v>
      </c>
    </row>
    <row r="30" spans="1:20" ht="13.5" customHeight="1" x14ac:dyDescent="0.15">
      <c r="A30" s="166"/>
      <c r="B30" s="64" t="s">
        <v>196</v>
      </c>
      <c r="C30" s="66">
        <v>25</v>
      </c>
      <c r="D30" s="67">
        <v>945</v>
      </c>
      <c r="E30" s="67">
        <v>264</v>
      </c>
      <c r="F30" s="67">
        <v>3591252</v>
      </c>
      <c r="G30" s="67">
        <v>218648800</v>
      </c>
      <c r="H30" s="67">
        <v>17</v>
      </c>
      <c r="I30" s="67">
        <v>6</v>
      </c>
      <c r="J30" s="67">
        <v>300433</v>
      </c>
      <c r="K30" s="67">
        <v>19797500</v>
      </c>
      <c r="L30" s="67">
        <v>115</v>
      </c>
      <c r="M30" s="67">
        <v>68</v>
      </c>
      <c r="N30" s="67">
        <v>3427996</v>
      </c>
      <c r="O30" s="67">
        <v>261200500</v>
      </c>
      <c r="P30" s="121">
        <f t="shared" si="2"/>
        <v>1077</v>
      </c>
      <c r="Q30" s="121">
        <f t="shared" si="2"/>
        <v>338</v>
      </c>
      <c r="R30" s="121">
        <f t="shared" si="2"/>
        <v>7319681</v>
      </c>
      <c r="S30" s="121">
        <f t="shared" si="2"/>
        <v>499646800</v>
      </c>
      <c r="T30" s="66">
        <v>25</v>
      </c>
    </row>
    <row r="31" spans="1:20" ht="13.5" customHeight="1" x14ac:dyDescent="0.15">
      <c r="A31" s="166"/>
      <c r="B31" s="64" t="s">
        <v>22</v>
      </c>
      <c r="C31" s="66">
        <v>26</v>
      </c>
      <c r="D31" s="67">
        <v>461</v>
      </c>
      <c r="E31" s="67">
        <v>87</v>
      </c>
      <c r="F31" s="67">
        <v>303246</v>
      </c>
      <c r="G31" s="67">
        <v>14993500</v>
      </c>
      <c r="H31" s="67">
        <v>23</v>
      </c>
      <c r="I31" s="67">
        <v>4</v>
      </c>
      <c r="J31" s="67">
        <v>68205</v>
      </c>
      <c r="K31" s="67">
        <v>4330100</v>
      </c>
      <c r="L31" s="67">
        <v>107</v>
      </c>
      <c r="M31" s="67">
        <v>43</v>
      </c>
      <c r="N31" s="67">
        <v>552227</v>
      </c>
      <c r="O31" s="67">
        <v>64837000</v>
      </c>
      <c r="P31" s="121">
        <f t="shared" si="2"/>
        <v>591</v>
      </c>
      <c r="Q31" s="121">
        <f t="shared" si="2"/>
        <v>134</v>
      </c>
      <c r="R31" s="121">
        <f t="shared" si="2"/>
        <v>923678</v>
      </c>
      <c r="S31" s="121">
        <f t="shared" si="2"/>
        <v>84160600</v>
      </c>
      <c r="T31" s="66">
        <v>26</v>
      </c>
    </row>
    <row r="32" spans="1:20" ht="13.5" customHeight="1" x14ac:dyDescent="0.15">
      <c r="A32" s="166"/>
      <c r="B32" s="64" t="s">
        <v>41</v>
      </c>
      <c r="C32" s="66">
        <v>27</v>
      </c>
      <c r="D32" s="67">
        <v>291</v>
      </c>
      <c r="E32" s="67">
        <v>107</v>
      </c>
      <c r="F32" s="67">
        <v>980613</v>
      </c>
      <c r="G32" s="67">
        <v>56391300</v>
      </c>
      <c r="H32" s="67">
        <v>12</v>
      </c>
      <c r="I32" s="67">
        <v>10</v>
      </c>
      <c r="J32" s="67">
        <v>424795</v>
      </c>
      <c r="K32" s="67">
        <v>27631200</v>
      </c>
      <c r="L32" s="67">
        <v>35</v>
      </c>
      <c r="M32" s="67">
        <v>29</v>
      </c>
      <c r="N32" s="67">
        <v>2553502</v>
      </c>
      <c r="O32" s="67">
        <v>116803000</v>
      </c>
      <c r="P32" s="121">
        <f t="shared" si="2"/>
        <v>338</v>
      </c>
      <c r="Q32" s="121">
        <f t="shared" si="2"/>
        <v>146</v>
      </c>
      <c r="R32" s="121">
        <f t="shared" si="2"/>
        <v>3958910</v>
      </c>
      <c r="S32" s="121">
        <f t="shared" si="2"/>
        <v>200825500</v>
      </c>
      <c r="T32" s="66">
        <v>27</v>
      </c>
    </row>
    <row r="33" spans="1:20" ht="13.5" customHeight="1" x14ac:dyDescent="0.15">
      <c r="A33" s="166"/>
      <c r="B33" s="65" t="s">
        <v>42</v>
      </c>
      <c r="C33" s="15">
        <v>28</v>
      </c>
      <c r="D33" s="130">
        <v>1195</v>
      </c>
      <c r="E33" s="130">
        <v>409</v>
      </c>
      <c r="F33" s="130">
        <v>3717441</v>
      </c>
      <c r="G33" s="130">
        <v>213878000</v>
      </c>
      <c r="H33" s="130">
        <v>40</v>
      </c>
      <c r="I33" s="130">
        <v>19</v>
      </c>
      <c r="J33" s="130">
        <v>835027</v>
      </c>
      <c r="K33" s="130">
        <v>54583700</v>
      </c>
      <c r="L33" s="130">
        <v>251</v>
      </c>
      <c r="M33" s="130">
        <v>169</v>
      </c>
      <c r="N33" s="130">
        <v>7431100</v>
      </c>
      <c r="O33" s="130">
        <v>440125000</v>
      </c>
      <c r="P33" s="123">
        <f t="shared" si="2"/>
        <v>1486</v>
      </c>
      <c r="Q33" s="123">
        <f t="shared" si="2"/>
        <v>597</v>
      </c>
      <c r="R33" s="123">
        <f t="shared" si="2"/>
        <v>11983568</v>
      </c>
      <c r="S33" s="123">
        <f t="shared" si="2"/>
        <v>708586700</v>
      </c>
      <c r="T33" s="15">
        <v>28</v>
      </c>
    </row>
    <row r="34" spans="1:20" ht="13.5" customHeight="1" x14ac:dyDescent="0.15">
      <c r="A34" s="167"/>
      <c r="B34" s="8" t="s">
        <v>83</v>
      </c>
      <c r="C34" s="8">
        <v>29</v>
      </c>
      <c r="D34" s="131">
        <f t="shared" ref="D34:S34" si="3">SUM(D27:D33)</f>
        <v>4059</v>
      </c>
      <c r="E34" s="131">
        <f t="shared" si="3"/>
        <v>1231</v>
      </c>
      <c r="F34" s="131">
        <f t="shared" si="3"/>
        <v>12774780</v>
      </c>
      <c r="G34" s="131">
        <f t="shared" si="3"/>
        <v>753645100</v>
      </c>
      <c r="H34" s="131">
        <f t="shared" si="3"/>
        <v>146</v>
      </c>
      <c r="I34" s="131">
        <f t="shared" si="3"/>
        <v>64</v>
      </c>
      <c r="J34" s="131">
        <f t="shared" si="3"/>
        <v>3855326</v>
      </c>
      <c r="K34" s="131">
        <f t="shared" si="3"/>
        <v>308989300</v>
      </c>
      <c r="L34" s="131">
        <f t="shared" si="3"/>
        <v>969</v>
      </c>
      <c r="M34" s="131">
        <f t="shared" si="3"/>
        <v>625</v>
      </c>
      <c r="N34" s="131">
        <f t="shared" si="3"/>
        <v>31974493</v>
      </c>
      <c r="O34" s="131">
        <f t="shared" si="3"/>
        <v>1922020100</v>
      </c>
      <c r="P34" s="131">
        <f t="shared" si="3"/>
        <v>5174</v>
      </c>
      <c r="Q34" s="131">
        <f t="shared" si="3"/>
        <v>1920</v>
      </c>
      <c r="R34" s="131">
        <f t="shared" si="3"/>
        <v>48604599</v>
      </c>
      <c r="S34" s="131">
        <f t="shared" si="3"/>
        <v>2984654500</v>
      </c>
      <c r="T34" s="8">
        <v>29</v>
      </c>
    </row>
    <row r="35" spans="1:20" ht="13.5" customHeight="1" x14ac:dyDescent="0.15">
      <c r="A35" s="171" t="s">
        <v>29</v>
      </c>
      <c r="B35" s="171"/>
      <c r="C35" s="16">
        <v>30</v>
      </c>
      <c r="D35" s="127">
        <v>240</v>
      </c>
      <c r="E35" s="127">
        <v>96</v>
      </c>
      <c r="F35" s="127">
        <v>692281</v>
      </c>
      <c r="G35" s="127">
        <v>30380500</v>
      </c>
      <c r="H35" s="127">
        <v>4</v>
      </c>
      <c r="I35" s="127">
        <v>4</v>
      </c>
      <c r="J35" s="127">
        <v>3638532</v>
      </c>
      <c r="K35" s="127">
        <v>427487300</v>
      </c>
      <c r="L35" s="127">
        <v>93</v>
      </c>
      <c r="M35" s="127">
        <v>54</v>
      </c>
      <c r="N35" s="127">
        <v>7882312</v>
      </c>
      <c r="O35" s="127">
        <v>1163437300</v>
      </c>
      <c r="P35" s="128">
        <f t="shared" ref="P35:S41" si="4">D35+H35+L35</f>
        <v>337</v>
      </c>
      <c r="Q35" s="128">
        <f t="shared" si="4"/>
        <v>154</v>
      </c>
      <c r="R35" s="128">
        <f t="shared" si="4"/>
        <v>12213125</v>
      </c>
      <c r="S35" s="128">
        <f t="shared" si="4"/>
        <v>1621305100</v>
      </c>
      <c r="T35" s="16">
        <v>30</v>
      </c>
    </row>
    <row r="36" spans="1:20" ht="13.5" customHeight="1" x14ac:dyDescent="0.15">
      <c r="A36" s="171" t="s">
        <v>57</v>
      </c>
      <c r="B36" s="171"/>
      <c r="C36" s="16">
        <v>31</v>
      </c>
      <c r="D36" s="127">
        <v>776</v>
      </c>
      <c r="E36" s="127">
        <v>302</v>
      </c>
      <c r="F36" s="127">
        <v>2255384</v>
      </c>
      <c r="G36" s="127">
        <v>128480900</v>
      </c>
      <c r="H36" s="127">
        <v>16</v>
      </c>
      <c r="I36" s="127">
        <v>6</v>
      </c>
      <c r="J36" s="127">
        <v>91686</v>
      </c>
      <c r="K36" s="127">
        <v>5702500</v>
      </c>
      <c r="L36" s="127">
        <v>46</v>
      </c>
      <c r="M36" s="127">
        <v>37</v>
      </c>
      <c r="N36" s="127">
        <v>3100104</v>
      </c>
      <c r="O36" s="127">
        <v>120388100</v>
      </c>
      <c r="P36" s="128">
        <f t="shared" si="4"/>
        <v>838</v>
      </c>
      <c r="Q36" s="128">
        <f t="shared" si="4"/>
        <v>345</v>
      </c>
      <c r="R36" s="128">
        <f t="shared" si="4"/>
        <v>5447174</v>
      </c>
      <c r="S36" s="128">
        <f t="shared" si="4"/>
        <v>254571500</v>
      </c>
      <c r="T36" s="16">
        <v>31</v>
      </c>
    </row>
    <row r="37" spans="1:20" ht="13.5" customHeight="1" x14ac:dyDescent="0.15">
      <c r="A37" s="165" t="s">
        <v>12</v>
      </c>
      <c r="B37" s="63" t="s">
        <v>3</v>
      </c>
      <c r="C37" s="14">
        <v>32</v>
      </c>
      <c r="D37" s="129">
        <v>92</v>
      </c>
      <c r="E37" s="129">
        <v>19</v>
      </c>
      <c r="F37" s="129">
        <v>91869</v>
      </c>
      <c r="G37" s="129">
        <v>16329500</v>
      </c>
      <c r="H37" s="129">
        <v>6</v>
      </c>
      <c r="I37" s="129">
        <v>2</v>
      </c>
      <c r="J37" s="129">
        <v>10192</v>
      </c>
      <c r="K37" s="129">
        <v>533700</v>
      </c>
      <c r="L37" s="129">
        <v>3</v>
      </c>
      <c r="M37" s="129">
        <v>2</v>
      </c>
      <c r="N37" s="129">
        <v>18268</v>
      </c>
      <c r="O37" s="129">
        <v>1197300</v>
      </c>
      <c r="P37" s="119">
        <f t="shared" si="4"/>
        <v>101</v>
      </c>
      <c r="Q37" s="119">
        <f t="shared" si="4"/>
        <v>23</v>
      </c>
      <c r="R37" s="119">
        <f t="shared" si="4"/>
        <v>120329</v>
      </c>
      <c r="S37" s="119">
        <f t="shared" si="4"/>
        <v>18060500</v>
      </c>
      <c r="T37" s="14">
        <v>32</v>
      </c>
    </row>
    <row r="38" spans="1:20" ht="13.5" customHeight="1" x14ac:dyDescent="0.15">
      <c r="A38" s="166"/>
      <c r="B38" s="64" t="s">
        <v>43</v>
      </c>
      <c r="C38" s="66">
        <v>33</v>
      </c>
      <c r="D38" s="67">
        <v>216</v>
      </c>
      <c r="E38" s="67">
        <v>87</v>
      </c>
      <c r="F38" s="67">
        <v>1380774</v>
      </c>
      <c r="G38" s="67">
        <v>83186700</v>
      </c>
      <c r="H38" s="67">
        <v>17</v>
      </c>
      <c r="I38" s="67">
        <v>10</v>
      </c>
      <c r="J38" s="67">
        <v>333595</v>
      </c>
      <c r="K38" s="67">
        <v>21437800</v>
      </c>
      <c r="L38" s="67">
        <v>98</v>
      </c>
      <c r="M38" s="67">
        <v>80</v>
      </c>
      <c r="N38" s="67">
        <v>2435498</v>
      </c>
      <c r="O38" s="67">
        <v>214879500</v>
      </c>
      <c r="P38" s="121">
        <f t="shared" si="4"/>
        <v>331</v>
      </c>
      <c r="Q38" s="121">
        <f t="shared" si="4"/>
        <v>177</v>
      </c>
      <c r="R38" s="121">
        <f t="shared" si="4"/>
        <v>4149867</v>
      </c>
      <c r="S38" s="121">
        <f t="shared" si="4"/>
        <v>319504000</v>
      </c>
      <c r="T38" s="66">
        <v>33</v>
      </c>
    </row>
    <row r="39" spans="1:20" ht="13.5" customHeight="1" x14ac:dyDescent="0.15">
      <c r="A39" s="166"/>
      <c r="B39" s="64" t="s">
        <v>46</v>
      </c>
      <c r="C39" s="66">
        <v>34</v>
      </c>
      <c r="D39" s="67">
        <v>13</v>
      </c>
      <c r="E39" s="67">
        <v>7</v>
      </c>
      <c r="F39" s="67">
        <v>337517</v>
      </c>
      <c r="G39" s="67">
        <v>22092900</v>
      </c>
      <c r="H39" s="67">
        <v>0</v>
      </c>
      <c r="I39" s="67">
        <v>0</v>
      </c>
      <c r="J39" s="67">
        <v>0</v>
      </c>
      <c r="K39" s="67">
        <v>0</v>
      </c>
      <c r="L39" s="67">
        <v>3</v>
      </c>
      <c r="M39" s="67">
        <v>3</v>
      </c>
      <c r="N39" s="67">
        <v>9462</v>
      </c>
      <c r="O39" s="67">
        <v>901100</v>
      </c>
      <c r="P39" s="121">
        <f t="shared" si="4"/>
        <v>16</v>
      </c>
      <c r="Q39" s="121">
        <f t="shared" si="4"/>
        <v>10</v>
      </c>
      <c r="R39" s="121">
        <f t="shared" si="4"/>
        <v>346979</v>
      </c>
      <c r="S39" s="121">
        <f t="shared" si="4"/>
        <v>22994000</v>
      </c>
      <c r="T39" s="66">
        <v>34</v>
      </c>
    </row>
    <row r="40" spans="1:20" ht="13.5" customHeight="1" x14ac:dyDescent="0.15">
      <c r="A40" s="166"/>
      <c r="B40" s="64" t="s">
        <v>7</v>
      </c>
      <c r="C40" s="66">
        <v>35</v>
      </c>
      <c r="D40" s="67">
        <v>10</v>
      </c>
      <c r="E40" s="67">
        <v>6</v>
      </c>
      <c r="F40" s="67">
        <v>12911</v>
      </c>
      <c r="G40" s="67">
        <v>453000</v>
      </c>
      <c r="H40" s="67">
        <v>0</v>
      </c>
      <c r="I40" s="67">
        <v>0</v>
      </c>
      <c r="J40" s="67">
        <v>0</v>
      </c>
      <c r="K40" s="67">
        <v>0</v>
      </c>
      <c r="L40" s="67">
        <v>18</v>
      </c>
      <c r="M40" s="67">
        <v>13</v>
      </c>
      <c r="N40" s="67">
        <v>6274717</v>
      </c>
      <c r="O40" s="67">
        <v>231284400</v>
      </c>
      <c r="P40" s="121">
        <f t="shared" si="4"/>
        <v>28</v>
      </c>
      <c r="Q40" s="121">
        <f t="shared" si="4"/>
        <v>19</v>
      </c>
      <c r="R40" s="121">
        <f t="shared" si="4"/>
        <v>6287628</v>
      </c>
      <c r="S40" s="121">
        <f t="shared" si="4"/>
        <v>231737400</v>
      </c>
      <c r="T40" s="66">
        <v>35</v>
      </c>
    </row>
    <row r="41" spans="1:20" ht="13.5" customHeight="1" x14ac:dyDescent="0.15">
      <c r="A41" s="166"/>
      <c r="B41" s="65" t="s">
        <v>47</v>
      </c>
      <c r="C41" s="15">
        <v>36</v>
      </c>
      <c r="D41" s="130">
        <v>42</v>
      </c>
      <c r="E41" s="130">
        <v>13</v>
      </c>
      <c r="F41" s="130">
        <v>263148</v>
      </c>
      <c r="G41" s="130">
        <v>22090800</v>
      </c>
      <c r="H41" s="130">
        <v>2</v>
      </c>
      <c r="I41" s="130">
        <v>2</v>
      </c>
      <c r="J41" s="130">
        <v>45541</v>
      </c>
      <c r="K41" s="130">
        <v>2805200</v>
      </c>
      <c r="L41" s="130">
        <v>39</v>
      </c>
      <c r="M41" s="130">
        <v>22</v>
      </c>
      <c r="N41" s="130">
        <v>10954735</v>
      </c>
      <c r="O41" s="130">
        <v>752020600</v>
      </c>
      <c r="P41" s="123">
        <f t="shared" si="4"/>
        <v>83</v>
      </c>
      <c r="Q41" s="123">
        <f t="shared" si="4"/>
        <v>37</v>
      </c>
      <c r="R41" s="123">
        <f t="shared" si="4"/>
        <v>11263424</v>
      </c>
      <c r="S41" s="123">
        <f t="shared" si="4"/>
        <v>776916600</v>
      </c>
      <c r="T41" s="15">
        <v>36</v>
      </c>
    </row>
    <row r="42" spans="1:20" ht="13.5" customHeight="1" x14ac:dyDescent="0.15">
      <c r="A42" s="167"/>
      <c r="B42" s="8" t="s">
        <v>83</v>
      </c>
      <c r="C42" s="8">
        <v>37</v>
      </c>
      <c r="D42" s="131">
        <f t="shared" ref="D42:S42" si="5">SUM(D37:D41)</f>
        <v>373</v>
      </c>
      <c r="E42" s="131">
        <f t="shared" si="5"/>
        <v>132</v>
      </c>
      <c r="F42" s="131">
        <f t="shared" si="5"/>
        <v>2086219</v>
      </c>
      <c r="G42" s="131">
        <f t="shared" si="5"/>
        <v>144152900</v>
      </c>
      <c r="H42" s="131">
        <f t="shared" si="5"/>
        <v>25</v>
      </c>
      <c r="I42" s="131">
        <f t="shared" si="5"/>
        <v>14</v>
      </c>
      <c r="J42" s="131">
        <f t="shared" si="5"/>
        <v>389328</v>
      </c>
      <c r="K42" s="131">
        <f t="shared" si="5"/>
        <v>24776700</v>
      </c>
      <c r="L42" s="131">
        <f t="shared" si="5"/>
        <v>161</v>
      </c>
      <c r="M42" s="131">
        <f t="shared" si="5"/>
        <v>120</v>
      </c>
      <c r="N42" s="131">
        <f t="shared" si="5"/>
        <v>19692680</v>
      </c>
      <c r="O42" s="131">
        <f t="shared" si="5"/>
        <v>1200282900</v>
      </c>
      <c r="P42" s="131">
        <f t="shared" si="5"/>
        <v>559</v>
      </c>
      <c r="Q42" s="131">
        <f t="shared" si="5"/>
        <v>266</v>
      </c>
      <c r="R42" s="131">
        <f t="shared" si="5"/>
        <v>22168227</v>
      </c>
      <c r="S42" s="131">
        <f t="shared" si="5"/>
        <v>1369212500</v>
      </c>
      <c r="T42" s="8">
        <v>37</v>
      </c>
    </row>
    <row r="43" spans="1:20" ht="13.5" customHeight="1" x14ac:dyDescent="0.15">
      <c r="A43" s="171" t="s">
        <v>70</v>
      </c>
      <c r="B43" s="171"/>
      <c r="C43" s="16">
        <v>38</v>
      </c>
      <c r="D43" s="127">
        <v>85</v>
      </c>
      <c r="E43" s="127">
        <v>5</v>
      </c>
      <c r="F43" s="127">
        <v>12420</v>
      </c>
      <c r="G43" s="127">
        <v>291989100</v>
      </c>
      <c r="H43" s="127">
        <v>3</v>
      </c>
      <c r="I43" s="127">
        <v>0</v>
      </c>
      <c r="J43" s="127">
        <v>0</v>
      </c>
      <c r="K43" s="127">
        <v>1246500</v>
      </c>
      <c r="L43" s="127">
        <v>7</v>
      </c>
      <c r="M43" s="127">
        <v>4</v>
      </c>
      <c r="N43" s="127">
        <v>300403</v>
      </c>
      <c r="O43" s="127">
        <v>1988340300</v>
      </c>
      <c r="P43" s="128">
        <f t="shared" ref="P43:S51" si="6">D43+H43+L43</f>
        <v>95</v>
      </c>
      <c r="Q43" s="128">
        <f t="shared" si="6"/>
        <v>9</v>
      </c>
      <c r="R43" s="128">
        <f t="shared" si="6"/>
        <v>312823</v>
      </c>
      <c r="S43" s="128">
        <f t="shared" si="6"/>
        <v>2281575900</v>
      </c>
      <c r="T43" s="16">
        <v>38</v>
      </c>
    </row>
    <row r="44" spans="1:20" ht="13.5" customHeight="1" x14ac:dyDescent="0.15">
      <c r="A44" s="165" t="s">
        <v>73</v>
      </c>
      <c r="B44" s="63" t="s">
        <v>50</v>
      </c>
      <c r="C44" s="14">
        <v>39</v>
      </c>
      <c r="D44" s="129">
        <v>190</v>
      </c>
      <c r="E44" s="129">
        <v>20</v>
      </c>
      <c r="F44" s="129">
        <v>253756</v>
      </c>
      <c r="G44" s="129">
        <v>22658900</v>
      </c>
      <c r="H44" s="129">
        <v>4</v>
      </c>
      <c r="I44" s="129">
        <v>0</v>
      </c>
      <c r="J44" s="129">
        <v>0</v>
      </c>
      <c r="K44" s="129">
        <v>0</v>
      </c>
      <c r="L44" s="129">
        <v>28</v>
      </c>
      <c r="M44" s="129">
        <v>7</v>
      </c>
      <c r="N44" s="129">
        <v>711921</v>
      </c>
      <c r="O44" s="129">
        <v>59119800</v>
      </c>
      <c r="P44" s="119">
        <f t="shared" si="6"/>
        <v>222</v>
      </c>
      <c r="Q44" s="119">
        <f t="shared" si="6"/>
        <v>27</v>
      </c>
      <c r="R44" s="119">
        <f t="shared" si="6"/>
        <v>965677</v>
      </c>
      <c r="S44" s="119">
        <f t="shared" si="6"/>
        <v>81778700</v>
      </c>
      <c r="T44" s="14">
        <v>39</v>
      </c>
    </row>
    <row r="45" spans="1:20" ht="13.5" customHeight="1" x14ac:dyDescent="0.15">
      <c r="A45" s="166"/>
      <c r="B45" s="64" t="s">
        <v>0</v>
      </c>
      <c r="C45" s="66">
        <v>40</v>
      </c>
      <c r="D45" s="67">
        <v>279</v>
      </c>
      <c r="E45" s="67">
        <v>74</v>
      </c>
      <c r="F45" s="67">
        <v>592199</v>
      </c>
      <c r="G45" s="67">
        <v>33356600</v>
      </c>
      <c r="H45" s="67">
        <v>11</v>
      </c>
      <c r="I45" s="67">
        <v>4</v>
      </c>
      <c r="J45" s="67">
        <v>38093</v>
      </c>
      <c r="K45" s="67">
        <v>2186300</v>
      </c>
      <c r="L45" s="67">
        <v>53</v>
      </c>
      <c r="M45" s="67">
        <v>24</v>
      </c>
      <c r="N45" s="67">
        <v>264538</v>
      </c>
      <c r="O45" s="67">
        <v>21443500</v>
      </c>
      <c r="P45" s="121">
        <f t="shared" si="6"/>
        <v>343</v>
      </c>
      <c r="Q45" s="121">
        <f t="shared" si="6"/>
        <v>102</v>
      </c>
      <c r="R45" s="121">
        <f t="shared" si="6"/>
        <v>894830</v>
      </c>
      <c r="S45" s="121">
        <f t="shared" si="6"/>
        <v>56986400</v>
      </c>
      <c r="T45" s="66">
        <v>40</v>
      </c>
    </row>
    <row r="46" spans="1:20" ht="13.5" customHeight="1" x14ac:dyDescent="0.15">
      <c r="A46" s="166"/>
      <c r="B46" s="64" t="s">
        <v>51</v>
      </c>
      <c r="C46" s="66">
        <v>41</v>
      </c>
      <c r="D46" s="67">
        <v>122</v>
      </c>
      <c r="E46" s="67">
        <v>18</v>
      </c>
      <c r="F46" s="67">
        <v>615887</v>
      </c>
      <c r="G46" s="67">
        <v>47021400</v>
      </c>
      <c r="H46" s="67">
        <v>7</v>
      </c>
      <c r="I46" s="67">
        <v>3</v>
      </c>
      <c r="J46" s="67">
        <v>177947</v>
      </c>
      <c r="K46" s="67">
        <v>12080100</v>
      </c>
      <c r="L46" s="67">
        <v>44</v>
      </c>
      <c r="M46" s="67">
        <v>19</v>
      </c>
      <c r="N46" s="67">
        <v>1653769</v>
      </c>
      <c r="O46" s="67">
        <v>102391600</v>
      </c>
      <c r="P46" s="121">
        <f t="shared" si="6"/>
        <v>173</v>
      </c>
      <c r="Q46" s="121">
        <f t="shared" si="6"/>
        <v>40</v>
      </c>
      <c r="R46" s="121">
        <f t="shared" si="6"/>
        <v>2447603</v>
      </c>
      <c r="S46" s="121">
        <f t="shared" si="6"/>
        <v>161493100</v>
      </c>
      <c r="T46" s="66">
        <v>41</v>
      </c>
    </row>
    <row r="47" spans="1:20" ht="13.5" customHeight="1" x14ac:dyDescent="0.15">
      <c r="A47" s="166"/>
      <c r="B47" s="64" t="s">
        <v>52</v>
      </c>
      <c r="C47" s="66">
        <v>42</v>
      </c>
      <c r="D47" s="67">
        <v>9</v>
      </c>
      <c r="E47" s="67">
        <v>5</v>
      </c>
      <c r="F47" s="67">
        <v>251589</v>
      </c>
      <c r="G47" s="67">
        <v>16506600</v>
      </c>
      <c r="H47" s="67">
        <v>4</v>
      </c>
      <c r="I47" s="67">
        <v>3</v>
      </c>
      <c r="J47" s="67">
        <v>255668</v>
      </c>
      <c r="K47" s="67">
        <v>32756500</v>
      </c>
      <c r="L47" s="67">
        <v>2</v>
      </c>
      <c r="M47" s="67">
        <v>0</v>
      </c>
      <c r="N47" s="67">
        <v>0</v>
      </c>
      <c r="O47" s="67">
        <v>2546600</v>
      </c>
      <c r="P47" s="121">
        <f t="shared" si="6"/>
        <v>15</v>
      </c>
      <c r="Q47" s="121">
        <f t="shared" si="6"/>
        <v>8</v>
      </c>
      <c r="R47" s="121">
        <f t="shared" si="6"/>
        <v>507257</v>
      </c>
      <c r="S47" s="121">
        <f t="shared" si="6"/>
        <v>51809700</v>
      </c>
      <c r="T47" s="66">
        <v>42</v>
      </c>
    </row>
    <row r="48" spans="1:20" ht="13.5" customHeight="1" x14ac:dyDescent="0.15">
      <c r="A48" s="166"/>
      <c r="B48" s="64" t="s">
        <v>54</v>
      </c>
      <c r="C48" s="66">
        <v>43</v>
      </c>
      <c r="D48" s="67">
        <v>58</v>
      </c>
      <c r="E48" s="67">
        <v>29</v>
      </c>
      <c r="F48" s="67">
        <v>363859</v>
      </c>
      <c r="G48" s="67">
        <v>21278000</v>
      </c>
      <c r="H48" s="67">
        <v>1</v>
      </c>
      <c r="I48" s="67">
        <v>1</v>
      </c>
      <c r="J48" s="67">
        <v>581</v>
      </c>
      <c r="K48" s="67">
        <v>19700</v>
      </c>
      <c r="L48" s="67">
        <v>22</v>
      </c>
      <c r="M48" s="67">
        <v>18</v>
      </c>
      <c r="N48" s="67">
        <v>1144498</v>
      </c>
      <c r="O48" s="67">
        <v>62719800</v>
      </c>
      <c r="P48" s="121">
        <f t="shared" si="6"/>
        <v>81</v>
      </c>
      <c r="Q48" s="121">
        <f t="shared" si="6"/>
        <v>48</v>
      </c>
      <c r="R48" s="121">
        <f t="shared" si="6"/>
        <v>1508938</v>
      </c>
      <c r="S48" s="121">
        <f t="shared" si="6"/>
        <v>84017500</v>
      </c>
      <c r="T48" s="66">
        <v>43</v>
      </c>
    </row>
    <row r="49" spans="1:20" ht="13.5" customHeight="1" x14ac:dyDescent="0.15">
      <c r="A49" s="166"/>
      <c r="B49" s="64" t="s">
        <v>49</v>
      </c>
      <c r="C49" s="66">
        <v>44</v>
      </c>
      <c r="D49" s="67">
        <v>283</v>
      </c>
      <c r="E49" s="67">
        <v>112</v>
      </c>
      <c r="F49" s="67">
        <v>1578035</v>
      </c>
      <c r="G49" s="67">
        <v>94669000</v>
      </c>
      <c r="H49" s="67">
        <v>21</v>
      </c>
      <c r="I49" s="67">
        <v>12</v>
      </c>
      <c r="J49" s="67">
        <v>214816</v>
      </c>
      <c r="K49" s="67">
        <v>13743600</v>
      </c>
      <c r="L49" s="67">
        <v>104</v>
      </c>
      <c r="M49" s="67">
        <v>90</v>
      </c>
      <c r="N49" s="67">
        <v>3235703</v>
      </c>
      <c r="O49" s="67">
        <v>213955200</v>
      </c>
      <c r="P49" s="121">
        <f t="shared" si="6"/>
        <v>408</v>
      </c>
      <c r="Q49" s="121">
        <f t="shared" si="6"/>
        <v>214</v>
      </c>
      <c r="R49" s="121">
        <f t="shared" si="6"/>
        <v>5028554</v>
      </c>
      <c r="S49" s="121">
        <f t="shared" si="6"/>
        <v>322367800</v>
      </c>
      <c r="T49" s="66">
        <v>44</v>
      </c>
    </row>
    <row r="50" spans="1:20" ht="13.5" customHeight="1" x14ac:dyDescent="0.15">
      <c r="A50" s="166"/>
      <c r="B50" s="64" t="s">
        <v>86</v>
      </c>
      <c r="C50" s="66">
        <v>45</v>
      </c>
      <c r="D50" s="67">
        <v>580</v>
      </c>
      <c r="E50" s="67">
        <v>254</v>
      </c>
      <c r="F50" s="67">
        <v>2209173</v>
      </c>
      <c r="G50" s="67">
        <v>115652100</v>
      </c>
      <c r="H50" s="67">
        <v>19</v>
      </c>
      <c r="I50" s="67">
        <v>12</v>
      </c>
      <c r="J50" s="67">
        <v>528327</v>
      </c>
      <c r="K50" s="67">
        <v>34533200</v>
      </c>
      <c r="L50" s="67">
        <v>49</v>
      </c>
      <c r="M50" s="67">
        <v>28</v>
      </c>
      <c r="N50" s="67">
        <v>872905</v>
      </c>
      <c r="O50" s="67">
        <v>56990700</v>
      </c>
      <c r="P50" s="121">
        <f t="shared" si="6"/>
        <v>648</v>
      </c>
      <c r="Q50" s="121">
        <f t="shared" si="6"/>
        <v>294</v>
      </c>
      <c r="R50" s="121">
        <f t="shared" si="6"/>
        <v>3610405</v>
      </c>
      <c r="S50" s="121">
        <f t="shared" si="6"/>
        <v>207176000</v>
      </c>
      <c r="T50" s="66">
        <v>45</v>
      </c>
    </row>
    <row r="51" spans="1:20" ht="13.5" customHeight="1" x14ac:dyDescent="0.15">
      <c r="A51" s="166"/>
      <c r="B51" s="65" t="s">
        <v>59</v>
      </c>
      <c r="C51" s="15">
        <v>46</v>
      </c>
      <c r="D51" s="130">
        <v>1439</v>
      </c>
      <c r="E51" s="130">
        <v>526</v>
      </c>
      <c r="F51" s="130">
        <v>5344592</v>
      </c>
      <c r="G51" s="130">
        <v>326205400</v>
      </c>
      <c r="H51" s="130">
        <v>54</v>
      </c>
      <c r="I51" s="130">
        <v>35</v>
      </c>
      <c r="J51" s="130">
        <v>1559605</v>
      </c>
      <c r="K51" s="130">
        <v>106122500</v>
      </c>
      <c r="L51" s="130">
        <v>295</v>
      </c>
      <c r="M51" s="130">
        <v>228</v>
      </c>
      <c r="N51" s="130">
        <v>7648966</v>
      </c>
      <c r="O51" s="130">
        <v>694762800</v>
      </c>
      <c r="P51" s="123">
        <f t="shared" si="6"/>
        <v>1788</v>
      </c>
      <c r="Q51" s="123">
        <f t="shared" si="6"/>
        <v>789</v>
      </c>
      <c r="R51" s="123">
        <f t="shared" si="6"/>
        <v>14553163</v>
      </c>
      <c r="S51" s="123">
        <f t="shared" si="6"/>
        <v>1127090700</v>
      </c>
      <c r="T51" s="15">
        <v>46</v>
      </c>
    </row>
    <row r="52" spans="1:20" ht="13.5" customHeight="1" x14ac:dyDescent="0.15">
      <c r="A52" s="167"/>
      <c r="B52" s="8" t="s">
        <v>83</v>
      </c>
      <c r="C52" s="8">
        <v>47</v>
      </c>
      <c r="D52" s="131">
        <f t="shared" ref="D52:S52" si="7">SUM(D44:D51)</f>
        <v>2960</v>
      </c>
      <c r="E52" s="131">
        <f t="shared" si="7"/>
        <v>1038</v>
      </c>
      <c r="F52" s="131">
        <f t="shared" si="7"/>
        <v>11209090</v>
      </c>
      <c r="G52" s="131">
        <f t="shared" si="7"/>
        <v>677348000</v>
      </c>
      <c r="H52" s="131">
        <f t="shared" si="7"/>
        <v>121</v>
      </c>
      <c r="I52" s="131">
        <f t="shared" si="7"/>
        <v>70</v>
      </c>
      <c r="J52" s="131">
        <f t="shared" si="7"/>
        <v>2775037</v>
      </c>
      <c r="K52" s="131">
        <f t="shared" si="7"/>
        <v>201441900</v>
      </c>
      <c r="L52" s="131">
        <f t="shared" si="7"/>
        <v>597</v>
      </c>
      <c r="M52" s="131">
        <f t="shared" si="7"/>
        <v>414</v>
      </c>
      <c r="N52" s="131">
        <f t="shared" si="7"/>
        <v>15532300</v>
      </c>
      <c r="O52" s="131">
        <f t="shared" si="7"/>
        <v>1213930000</v>
      </c>
      <c r="P52" s="131">
        <f t="shared" si="7"/>
        <v>3678</v>
      </c>
      <c r="Q52" s="131">
        <f t="shared" si="7"/>
        <v>1522</v>
      </c>
      <c r="R52" s="131">
        <f t="shared" si="7"/>
        <v>29516427</v>
      </c>
      <c r="S52" s="131">
        <f t="shared" si="7"/>
        <v>2092719900</v>
      </c>
      <c r="T52" s="8">
        <v>47</v>
      </c>
    </row>
    <row r="53" spans="1:20" ht="13.5" customHeight="1" x14ac:dyDescent="0.15">
      <c r="A53" s="171" t="s">
        <v>75</v>
      </c>
      <c r="B53" s="171"/>
      <c r="C53" s="16">
        <v>48</v>
      </c>
      <c r="D53" s="127">
        <v>22</v>
      </c>
      <c r="E53" s="127">
        <v>8</v>
      </c>
      <c r="F53" s="127">
        <v>55984</v>
      </c>
      <c r="G53" s="127">
        <v>6011000</v>
      </c>
      <c r="H53" s="127">
        <v>1</v>
      </c>
      <c r="I53" s="127">
        <v>1</v>
      </c>
      <c r="J53" s="127">
        <v>27928</v>
      </c>
      <c r="K53" s="127">
        <v>1708700</v>
      </c>
      <c r="L53" s="127">
        <v>6</v>
      </c>
      <c r="M53" s="127">
        <v>6</v>
      </c>
      <c r="N53" s="127">
        <v>589488</v>
      </c>
      <c r="O53" s="127">
        <v>61695400</v>
      </c>
      <c r="P53" s="128">
        <f>D53+H53+L53</f>
        <v>29</v>
      </c>
      <c r="Q53" s="128">
        <f>E53+I53+M53</f>
        <v>15</v>
      </c>
      <c r="R53" s="128">
        <f>F53+J53+N53</f>
        <v>673400</v>
      </c>
      <c r="S53" s="128">
        <f>G53+K53+O53</f>
        <v>69415100</v>
      </c>
      <c r="T53" s="16">
        <v>48</v>
      </c>
    </row>
    <row r="54" spans="1:20" ht="13.5" customHeight="1" x14ac:dyDescent="0.15">
      <c r="A54" s="153" t="s">
        <v>84</v>
      </c>
      <c r="B54" s="153"/>
      <c r="C54" s="8">
        <v>49</v>
      </c>
      <c r="D54" s="131">
        <f t="shared" ref="D54:S54" si="8">SUM(D6:D10)+D26+D34+D35+D36+D42+D43+D52+D53</f>
        <v>13820</v>
      </c>
      <c r="E54" s="131">
        <f t="shared" si="8"/>
        <v>4916</v>
      </c>
      <c r="F54" s="131">
        <f t="shared" si="8"/>
        <v>71341452</v>
      </c>
      <c r="G54" s="131">
        <f t="shared" si="8"/>
        <v>4575262900</v>
      </c>
      <c r="H54" s="131">
        <f t="shared" si="8"/>
        <v>479</v>
      </c>
      <c r="I54" s="131">
        <f t="shared" si="8"/>
        <v>254</v>
      </c>
      <c r="J54" s="131">
        <f t="shared" si="8"/>
        <v>20290268</v>
      </c>
      <c r="K54" s="131">
        <f t="shared" si="8"/>
        <v>1644608500</v>
      </c>
      <c r="L54" s="131">
        <f t="shared" si="8"/>
        <v>2692</v>
      </c>
      <c r="M54" s="131">
        <f t="shared" si="8"/>
        <v>1836</v>
      </c>
      <c r="N54" s="131">
        <f t="shared" si="8"/>
        <v>111912773</v>
      </c>
      <c r="O54" s="131">
        <f t="shared" si="8"/>
        <v>10114459500</v>
      </c>
      <c r="P54" s="131">
        <f t="shared" si="8"/>
        <v>16991</v>
      </c>
      <c r="Q54" s="131">
        <f t="shared" si="8"/>
        <v>7006</v>
      </c>
      <c r="R54" s="131">
        <f t="shared" si="8"/>
        <v>203544493</v>
      </c>
      <c r="S54" s="131">
        <f t="shared" si="8"/>
        <v>16334330900</v>
      </c>
      <c r="T54" s="8">
        <v>49</v>
      </c>
    </row>
    <row r="55" spans="1:20" ht="13.5" x14ac:dyDescent="0.15">
      <c r="A55" s="3" t="s">
        <v>109</v>
      </c>
      <c r="D55" s="80"/>
      <c r="E55" s="80"/>
      <c r="F55" s="80"/>
      <c r="G55" s="80"/>
      <c r="H55" s="80"/>
      <c r="I55" s="80"/>
      <c r="J55" s="80"/>
      <c r="K55" s="80"/>
      <c r="L55" s="80"/>
      <c r="M55" s="80"/>
      <c r="N55" s="80"/>
      <c r="O55" s="80"/>
    </row>
    <row r="56" spans="1:20" ht="13.5" x14ac:dyDescent="0.15">
      <c r="A56" s="3" t="s">
        <v>197</v>
      </c>
    </row>
    <row r="58" spans="1:20" ht="12" customHeight="1" x14ac:dyDescent="0.15">
      <c r="A58" s="62"/>
    </row>
  </sheetData>
  <mergeCells count="20">
    <mergeCell ref="T4:T5"/>
    <mergeCell ref="A37:A42"/>
    <mergeCell ref="A11:A26"/>
    <mergeCell ref="A27:A34"/>
    <mergeCell ref="A44:A52"/>
    <mergeCell ref="A43:B43"/>
    <mergeCell ref="D4:G4"/>
    <mergeCell ref="L4:O4"/>
    <mergeCell ref="P4:S4"/>
    <mergeCell ref="A53:B53"/>
    <mergeCell ref="A54:B54"/>
    <mergeCell ref="A4:B5"/>
    <mergeCell ref="C4:C5"/>
    <mergeCell ref="A8:B8"/>
    <mergeCell ref="A9:B9"/>
    <mergeCell ref="A10:B10"/>
    <mergeCell ref="A35:B35"/>
    <mergeCell ref="A36:B36"/>
    <mergeCell ref="A6:B6"/>
    <mergeCell ref="A7:B7"/>
  </mergeCells>
  <phoneticPr fontId="2"/>
  <printOptions horizontalCentered="1"/>
  <pageMargins left="0.39370078740157483" right="0.39370078740157483" top="0.59055118110236227" bottom="0.59055118110236227" header="0.19685039370078741" footer="0.39370078740157483"/>
  <pageSetup paperSize="9" pageOrder="overThenDown" orientation="portrait" r:id="rId1"/>
  <headerFooter scaleWithDoc="0" alignWithMargins="0">
    <oddHeader>&amp;C&amp;"ＭＳ 明朝,標準"&amp;8令和2年度 秋田県税務統計書</oddHeader>
    <oddFooter>&amp;C&amp;"ＭＳ 明朝,標準"&amp;9- &amp;P+27 -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view="pageBreakPreview" zoomScaleSheetLayoutView="100" workbookViewId="0">
      <selection activeCell="P19" sqref="P19"/>
    </sheetView>
  </sheetViews>
  <sheetFormatPr defaultColWidth="9.625" defaultRowHeight="13.5" x14ac:dyDescent="0.15"/>
  <cols>
    <col min="1" max="1" width="12.25" style="1" customWidth="1"/>
    <col min="2" max="2" width="9.375" style="1" customWidth="1"/>
    <col min="3" max="3" width="11.25" style="1" customWidth="1"/>
    <col min="4" max="4" width="9.375" style="1" customWidth="1"/>
    <col min="5" max="5" width="11.25" style="1" customWidth="1"/>
    <col min="6" max="6" width="9.375" style="1" customWidth="1"/>
    <col min="7" max="7" width="11.25" style="1" customWidth="1"/>
    <col min="8" max="8" width="9.375" style="1" customWidth="1"/>
    <col min="9" max="9" width="11.25" style="1" customWidth="1"/>
    <col min="10" max="16384" width="9.625" style="1"/>
  </cols>
  <sheetData>
    <row r="1" spans="1:11" ht="20.100000000000001" customHeight="1" x14ac:dyDescent="0.15"/>
    <row r="2" spans="1:11" ht="13.5" customHeight="1" x14ac:dyDescent="0.15"/>
    <row r="3" spans="1:11" ht="20.100000000000001" customHeight="1" x14ac:dyDescent="0.15">
      <c r="A3" s="5" t="s">
        <v>94</v>
      </c>
      <c r="C3" s="18"/>
    </row>
    <row r="4" spans="1:11" ht="22.5" customHeight="1" x14ac:dyDescent="0.15">
      <c r="A4" s="10"/>
      <c r="B4" s="149" t="s">
        <v>99</v>
      </c>
      <c r="C4" s="149"/>
      <c r="D4" s="146" t="s">
        <v>76</v>
      </c>
      <c r="E4" s="148"/>
      <c r="F4" s="146" t="s">
        <v>93</v>
      </c>
      <c r="G4" s="148"/>
      <c r="H4" s="149" t="s">
        <v>100</v>
      </c>
      <c r="I4" s="149"/>
      <c r="J4" s="23"/>
      <c r="K4" s="23"/>
    </row>
    <row r="5" spans="1:11" ht="45" customHeight="1" x14ac:dyDescent="0.15">
      <c r="A5" s="11"/>
      <c r="B5" s="6" t="s">
        <v>4</v>
      </c>
      <c r="C5" s="7" t="s">
        <v>180</v>
      </c>
      <c r="D5" s="6" t="s">
        <v>4</v>
      </c>
      <c r="E5" s="7" t="s">
        <v>181</v>
      </c>
      <c r="F5" s="7" t="s">
        <v>92</v>
      </c>
      <c r="G5" s="7" t="s">
        <v>182</v>
      </c>
      <c r="H5" s="6" t="s">
        <v>4</v>
      </c>
      <c r="I5" s="7" t="s">
        <v>180</v>
      </c>
      <c r="J5" s="24"/>
      <c r="K5" s="23"/>
    </row>
    <row r="6" spans="1:11" ht="27" customHeight="1" x14ac:dyDescent="0.15">
      <c r="A6" s="71" t="s">
        <v>96</v>
      </c>
      <c r="B6" s="119">
        <v>5</v>
      </c>
      <c r="C6" s="119">
        <v>305088</v>
      </c>
      <c r="D6" s="119">
        <v>28</v>
      </c>
      <c r="E6" s="120">
        <v>220947705</v>
      </c>
      <c r="F6" s="119">
        <v>101</v>
      </c>
      <c r="G6" s="119">
        <v>32627139</v>
      </c>
      <c r="H6" s="119">
        <f t="shared" ref="H6:I9" si="0">B6+D6+F6</f>
        <v>134</v>
      </c>
      <c r="I6" s="119">
        <f t="shared" si="0"/>
        <v>253879932</v>
      </c>
      <c r="J6" s="77"/>
      <c r="K6" s="77"/>
    </row>
    <row r="7" spans="1:11" ht="27" customHeight="1" x14ac:dyDescent="0.15">
      <c r="A7" s="72" t="s">
        <v>87</v>
      </c>
      <c r="B7" s="121">
        <v>0</v>
      </c>
      <c r="C7" s="121">
        <v>0</v>
      </c>
      <c r="D7" s="121">
        <v>3</v>
      </c>
      <c r="E7" s="122">
        <v>3627832</v>
      </c>
      <c r="F7" s="121">
        <v>2</v>
      </c>
      <c r="G7" s="121">
        <v>58405</v>
      </c>
      <c r="H7" s="121">
        <f t="shared" si="0"/>
        <v>5</v>
      </c>
      <c r="I7" s="121">
        <f t="shared" si="0"/>
        <v>3686237</v>
      </c>
      <c r="J7" s="77"/>
      <c r="K7" s="77"/>
    </row>
    <row r="8" spans="1:11" ht="27" customHeight="1" x14ac:dyDescent="0.15">
      <c r="A8" s="72" t="s">
        <v>97</v>
      </c>
      <c r="B8" s="121">
        <v>0</v>
      </c>
      <c r="C8" s="121">
        <v>0</v>
      </c>
      <c r="D8" s="121">
        <v>20</v>
      </c>
      <c r="E8" s="122">
        <v>37696826</v>
      </c>
      <c r="F8" s="121">
        <v>0</v>
      </c>
      <c r="G8" s="121">
        <v>0</v>
      </c>
      <c r="H8" s="121">
        <f t="shared" si="0"/>
        <v>20</v>
      </c>
      <c r="I8" s="121">
        <f t="shared" si="0"/>
        <v>37696826</v>
      </c>
      <c r="J8" s="77"/>
      <c r="K8" s="77"/>
    </row>
    <row r="9" spans="1:11" ht="27" customHeight="1" x14ac:dyDescent="0.15">
      <c r="A9" s="73" t="s">
        <v>98</v>
      </c>
      <c r="B9" s="123">
        <v>0</v>
      </c>
      <c r="C9" s="123">
        <v>0</v>
      </c>
      <c r="D9" s="123">
        <v>8</v>
      </c>
      <c r="E9" s="124">
        <v>33950861</v>
      </c>
      <c r="F9" s="123">
        <v>0</v>
      </c>
      <c r="G9" s="123">
        <v>0</v>
      </c>
      <c r="H9" s="123">
        <f t="shared" si="0"/>
        <v>8</v>
      </c>
      <c r="I9" s="123">
        <f t="shared" si="0"/>
        <v>33950861</v>
      </c>
      <c r="J9" s="77"/>
      <c r="K9" s="77"/>
    </row>
    <row r="10" spans="1:11" ht="27" customHeight="1" x14ac:dyDescent="0.15">
      <c r="A10" s="74" t="s">
        <v>13</v>
      </c>
      <c r="B10" s="125">
        <f t="shared" ref="B10:I10" si="1">SUM(B6:B9)</f>
        <v>5</v>
      </c>
      <c r="C10" s="125">
        <f t="shared" si="1"/>
        <v>305088</v>
      </c>
      <c r="D10" s="125">
        <f t="shared" si="1"/>
        <v>59</v>
      </c>
      <c r="E10" s="126">
        <f t="shared" si="1"/>
        <v>296223224</v>
      </c>
      <c r="F10" s="125">
        <f t="shared" si="1"/>
        <v>103</v>
      </c>
      <c r="G10" s="125">
        <f t="shared" si="1"/>
        <v>32685544</v>
      </c>
      <c r="H10" s="125">
        <f t="shared" si="1"/>
        <v>167</v>
      </c>
      <c r="I10" s="125">
        <f t="shared" si="1"/>
        <v>329213856</v>
      </c>
      <c r="J10" s="78"/>
      <c r="K10" s="78"/>
    </row>
    <row r="11" spans="1:11" ht="15.75" customHeight="1" x14ac:dyDescent="0.15">
      <c r="A11" s="3" t="s">
        <v>77</v>
      </c>
    </row>
    <row r="12" spans="1:11" x14ac:dyDescent="0.15">
      <c r="A12" s="3"/>
    </row>
    <row r="13" spans="1:11" ht="13.5" customHeight="1" x14ac:dyDescent="0.15"/>
    <row r="14" spans="1:11" ht="19.5" customHeight="1" x14ac:dyDescent="0.15">
      <c r="A14" s="5" t="s">
        <v>95</v>
      </c>
    </row>
    <row r="15" spans="1:11" ht="22.5" customHeight="1" x14ac:dyDescent="0.15">
      <c r="A15" s="75"/>
      <c r="B15" s="146" t="s">
        <v>106</v>
      </c>
      <c r="C15" s="148"/>
      <c r="D15" s="149" t="s">
        <v>179</v>
      </c>
      <c r="E15" s="149"/>
      <c r="F15" s="146" t="s">
        <v>184</v>
      </c>
      <c r="G15" s="148"/>
      <c r="H15" s="146" t="s">
        <v>189</v>
      </c>
      <c r="I15" s="199"/>
    </row>
    <row r="16" spans="1:11" ht="31.5" customHeight="1" x14ac:dyDescent="0.15">
      <c r="A16" s="76"/>
      <c r="B16" s="87" t="s">
        <v>92</v>
      </c>
      <c r="C16" s="88" t="s">
        <v>183</v>
      </c>
      <c r="D16" s="87" t="s">
        <v>92</v>
      </c>
      <c r="E16" s="88" t="s">
        <v>183</v>
      </c>
      <c r="F16" s="87" t="s">
        <v>92</v>
      </c>
      <c r="G16" s="88" t="s">
        <v>183</v>
      </c>
      <c r="H16" s="89" t="s">
        <v>92</v>
      </c>
      <c r="I16" s="90" t="s">
        <v>183</v>
      </c>
    </row>
    <row r="17" spans="1:9" ht="27" customHeight="1" x14ac:dyDescent="0.15">
      <c r="A17" s="71" t="s">
        <v>89</v>
      </c>
      <c r="B17" s="111">
        <v>28</v>
      </c>
      <c r="C17" s="112">
        <v>4023</v>
      </c>
      <c r="D17" s="111">
        <v>28</v>
      </c>
      <c r="E17" s="112">
        <v>7178</v>
      </c>
      <c r="F17" s="111">
        <v>28</v>
      </c>
      <c r="G17" s="112">
        <v>7254</v>
      </c>
      <c r="H17" s="111">
        <v>30</v>
      </c>
      <c r="I17" s="112">
        <v>3230</v>
      </c>
    </row>
    <row r="18" spans="1:9" ht="27" customHeight="1" x14ac:dyDescent="0.15">
      <c r="A18" s="72" t="s">
        <v>158</v>
      </c>
      <c r="B18" s="113">
        <v>2</v>
      </c>
      <c r="C18" s="114">
        <v>430</v>
      </c>
      <c r="D18" s="113">
        <v>2</v>
      </c>
      <c r="E18" s="113">
        <v>1420</v>
      </c>
      <c r="F18" s="113">
        <v>2</v>
      </c>
      <c r="G18" s="113">
        <v>497</v>
      </c>
      <c r="H18" s="113">
        <v>2</v>
      </c>
      <c r="I18" s="113">
        <v>2546</v>
      </c>
    </row>
    <row r="19" spans="1:9" ht="27" customHeight="1" x14ac:dyDescent="0.15">
      <c r="A19" s="73" t="s">
        <v>159</v>
      </c>
      <c r="B19" s="115">
        <v>163</v>
      </c>
      <c r="C19" s="116">
        <v>424161</v>
      </c>
      <c r="D19" s="115">
        <v>196</v>
      </c>
      <c r="E19" s="116">
        <v>289710</v>
      </c>
      <c r="F19" s="115">
        <v>215</v>
      </c>
      <c r="G19" s="116">
        <v>401723</v>
      </c>
      <c r="H19" s="115">
        <v>255</v>
      </c>
      <c r="I19" s="116">
        <v>468984</v>
      </c>
    </row>
    <row r="20" spans="1:9" ht="27" customHeight="1" x14ac:dyDescent="0.15">
      <c r="A20" s="74" t="s">
        <v>13</v>
      </c>
      <c r="B20" s="117">
        <v>193</v>
      </c>
      <c r="C20" s="118">
        <v>428614</v>
      </c>
      <c r="D20" s="117">
        <v>226</v>
      </c>
      <c r="E20" s="118">
        <v>298308</v>
      </c>
      <c r="F20" s="117">
        <f>SUM(F17:F19)</f>
        <v>245</v>
      </c>
      <c r="G20" s="118">
        <f>SUM(G17:G19)</f>
        <v>409474</v>
      </c>
      <c r="H20" s="117">
        <f>SUM(H17:H19)</f>
        <v>287</v>
      </c>
      <c r="I20" s="118">
        <f>SUM(I17:I19)</f>
        <v>474760</v>
      </c>
    </row>
    <row r="21" spans="1:9" x14ac:dyDescent="0.15">
      <c r="A21" s="3" t="s">
        <v>107</v>
      </c>
    </row>
    <row r="22" spans="1:9" x14ac:dyDescent="0.15">
      <c r="A22" s="3" t="s">
        <v>101</v>
      </c>
    </row>
    <row r="23" spans="1:9" x14ac:dyDescent="0.15">
      <c r="A23" s="3" t="s">
        <v>104</v>
      </c>
    </row>
    <row r="25" spans="1:9" x14ac:dyDescent="0.15">
      <c r="A25" s="62"/>
    </row>
  </sheetData>
  <mergeCells count="8">
    <mergeCell ref="B4:C4"/>
    <mergeCell ref="D4:E4"/>
    <mergeCell ref="F4:G4"/>
    <mergeCell ref="H4:I4"/>
    <mergeCell ref="B15:C15"/>
    <mergeCell ref="D15:E15"/>
    <mergeCell ref="F15:G15"/>
    <mergeCell ref="H15:I15"/>
  </mergeCells>
  <phoneticPr fontId="2"/>
  <pageMargins left="0.39370078740157483" right="0.59055118110236227" top="0.59055118110236227" bottom="0.59055118110236227" header="0.19685039370078741" footer="0.39370078740157483"/>
  <pageSetup paperSize="9" orientation="portrait" r:id="rId1"/>
  <headerFooter scaleWithDoc="0" alignWithMargins="0">
    <oddHeader>&amp;C&amp;"ＭＳ 明朝,標準"&amp;8令和2年度 秋田県税務統計書</oddHeader>
    <oddFooter>&amp;C&amp;"ＭＳ 明朝,標準"&amp;9- 34 -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事業税額等</vt:lpstr>
      <vt:lpstr>資本金又は出資金別法人数</vt:lpstr>
      <vt:lpstr>業種別所得金額等</vt:lpstr>
      <vt:lpstr>収入金額課税法人・非課税事業</vt:lpstr>
      <vt:lpstr>業種別所得金額等!Print_Area</vt:lpstr>
      <vt:lpstr>資本金又は出資金別法人数!Print_Area</vt:lpstr>
      <vt:lpstr>事業税額等!Print_Area</vt:lpstr>
      <vt:lpstr>収入金額課税法人・非課税事業!Print_Area</vt:lpstr>
    </vt:vector>
  </TitlesOfParts>
  <Company>秋田県庁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福田 将平</cp:lastModifiedBy>
  <cp:lastPrinted>2021-11-18T06:13:15Z</cp:lastPrinted>
  <dcterms:created xsi:type="dcterms:W3CDTF">1998-10-08T02:37:48Z</dcterms:created>
  <dcterms:modified xsi:type="dcterms:W3CDTF">2023-02-06T05:55:31Z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3.1.2.0</vt:lpwstr>
    </vt:vector>
  </property>
  <property fmtid="{DCFEDD21-7773-49B2-8022-6FC58DB5260B}" pid="3" name="LastSavedVersion">
    <vt:lpwstr>3.1.2.0</vt:lpwstr>
  </property>
  <property fmtid="{DCFEDD21-7773-49B2-8022-6FC58DB5260B}" pid="4" name="LastSavedDate">
    <vt:filetime>2019-10-28T06:20:34Z</vt:filetime>
  </property>
</Properties>
</file>