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1037A23A-7B1E-4387-9795-9026CE701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狩猟税・産廃税" sheetId="5" r:id="rId1"/>
  </sheets>
  <definedNames>
    <definedName name="_xlnm.Print_Area" localSheetId="0">狩猟税・産廃税!$A$1:$V$43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" i="5" l="1"/>
  <c r="P25" i="5"/>
  <c r="O25" i="5"/>
  <c r="N25" i="5"/>
  <c r="M25" i="5"/>
  <c r="Q24" i="5"/>
  <c r="R21" i="5"/>
  <c r="R19" i="5"/>
  <c r="R18" i="5"/>
  <c r="R17" i="5"/>
  <c r="R16" i="5"/>
  <c r="R14" i="5"/>
  <c r="R13" i="5"/>
  <c r="R12" i="5"/>
  <c r="R11" i="5"/>
  <c r="R9" i="5"/>
  <c r="R8" i="5"/>
  <c r="R7" i="5"/>
  <c r="R24" i="5" s="1"/>
  <c r="R6" i="5"/>
  <c r="O24" i="5"/>
  <c r="P21" i="5"/>
  <c r="P19" i="5"/>
  <c r="P17" i="5"/>
  <c r="P16" i="5"/>
  <c r="P14" i="5"/>
  <c r="P13" i="5"/>
  <c r="P12" i="5"/>
  <c r="P11" i="5"/>
  <c r="P9" i="5"/>
  <c r="P8" i="5"/>
  <c r="P7" i="5"/>
  <c r="P24" i="5" s="1"/>
  <c r="P6" i="5"/>
  <c r="M24" i="5"/>
  <c r="N21" i="5"/>
  <c r="N19" i="5"/>
  <c r="N18" i="5"/>
  <c r="N17" i="5"/>
  <c r="N16" i="5"/>
  <c r="N14" i="5"/>
  <c r="N13" i="5"/>
  <c r="N12" i="5"/>
  <c r="N11" i="5"/>
  <c r="N9" i="5"/>
  <c r="N8" i="5"/>
  <c r="N7" i="5"/>
  <c r="N24" i="5" s="1"/>
  <c r="N6" i="5"/>
  <c r="K24" i="5"/>
  <c r="L21" i="5"/>
  <c r="L19" i="5"/>
  <c r="L17" i="5"/>
  <c r="L16" i="5"/>
  <c r="L14" i="5"/>
  <c r="L13" i="5"/>
  <c r="L12" i="5"/>
  <c r="L11" i="5"/>
  <c r="L9" i="5"/>
  <c r="L8" i="5"/>
  <c r="L7" i="5"/>
  <c r="L6" i="5"/>
  <c r="L24" i="5" s="1"/>
  <c r="U18" i="5"/>
  <c r="T24" i="5"/>
  <c r="U21" i="5" l="1"/>
  <c r="U19" i="5"/>
  <c r="U17" i="5"/>
  <c r="U16" i="5"/>
  <c r="U14" i="5"/>
  <c r="U13" i="5"/>
  <c r="U12" i="5"/>
  <c r="U11" i="5"/>
  <c r="U9" i="5"/>
  <c r="U8" i="5"/>
  <c r="U7" i="5"/>
  <c r="U6" i="5"/>
  <c r="U24" i="5" l="1"/>
  <c r="T25" i="5"/>
  <c r="U25" i="5" l="1"/>
  <c r="R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優子</author>
  </authors>
  <commentList>
    <comment ref="H63" authorId="0" shapeId="0" xr:uid="{A103B3B6-A05B-4493-823B-BFDAAD5CB406}">
      <text>
        <r>
          <rPr>
            <sz val="9"/>
            <color indexed="81"/>
            <rFont val="MS P ゴシック"/>
            <family val="3"/>
            <charset val="128"/>
          </rPr>
          <t>三菱マテリアル電子化成</t>
        </r>
      </text>
    </comment>
  </commentList>
</comments>
</file>

<file path=xl/sharedStrings.xml><?xml version="1.0" encoding="utf-8"?>
<sst xmlns="http://schemas.openxmlformats.org/spreadsheetml/2006/main" count="108" uniqueCount="54">
  <si>
    <t>申告納付者数</t>
    <rPh sb="0" eb="2">
      <t>シンコク</t>
    </rPh>
    <rPh sb="2" eb="4">
      <t>ノウフ</t>
    </rPh>
    <rPh sb="4" eb="5">
      <t>シャ</t>
    </rPh>
    <rPh sb="5" eb="6">
      <t>スウ</t>
    </rPh>
    <phoneticPr fontId="2"/>
  </si>
  <si>
    <t>重量</t>
    <rPh sb="0" eb="2">
      <t>ジュウリョウ</t>
    </rPh>
    <phoneticPr fontId="2"/>
  </si>
  <si>
    <t>所得割額の納付を要しない者
（11,000円）</t>
    <rPh sb="0" eb="3">
      <t>ショトクワリ</t>
    </rPh>
    <rPh sb="3" eb="4">
      <t>ガク</t>
    </rPh>
    <rPh sb="5" eb="7">
      <t>ノウフ</t>
    </rPh>
    <rPh sb="8" eb="9">
      <t>ヨウ</t>
    </rPh>
    <rPh sb="12" eb="13">
      <t>モノ</t>
    </rPh>
    <rPh sb="21" eb="22">
      <t>エン</t>
    </rPh>
    <phoneticPr fontId="2"/>
  </si>
  <si>
    <t>トン</t>
  </si>
  <si>
    <t>許可捕獲者である者
（8,200円）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</si>
  <si>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調定額</t>
    <rPh sb="0" eb="3">
      <t>チョウテイガク</t>
    </rPh>
    <phoneticPr fontId="2"/>
  </si>
  <si>
    <t>わな猟免許</t>
    <rPh sb="2" eb="3">
      <t>リョウ</t>
    </rPh>
    <rPh sb="3" eb="5">
      <t>メンキョ</t>
    </rPh>
    <phoneticPr fontId="2"/>
  </si>
  <si>
    <t>円</t>
    <rPh sb="0" eb="1">
      <t>エン</t>
    </rPh>
    <phoneticPr fontId="2"/>
  </si>
  <si>
    <t>所得割額の納付を要する者
（16,500円）</t>
    <rPh sb="0" eb="3">
      <t>ショトクワリ</t>
    </rPh>
    <rPh sb="3" eb="4">
      <t>ガク</t>
    </rPh>
    <rPh sb="5" eb="7">
      <t>ノウフ</t>
    </rPh>
    <rPh sb="8" eb="9">
      <t>ヨウ</t>
    </rPh>
    <rPh sb="11" eb="12">
      <t>モノ</t>
    </rPh>
    <rPh sb="20" eb="21">
      <t>エン</t>
    </rPh>
    <phoneticPr fontId="2"/>
  </si>
  <si>
    <t>対象鳥獣捕獲員である者
（2,700円）</t>
    <rPh sb="0" eb="2">
      <t>タイショウ</t>
    </rPh>
    <rPh sb="2" eb="4">
      <t>チョウジュウ</t>
    </rPh>
    <rPh sb="4" eb="6">
      <t>ホカク</t>
    </rPh>
    <rPh sb="6" eb="7">
      <t>イン</t>
    </rPh>
    <rPh sb="10" eb="11">
      <t>モノ</t>
    </rPh>
    <rPh sb="18" eb="19">
      <t>エン</t>
    </rPh>
    <phoneticPr fontId="2"/>
  </si>
  <si>
    <t>箇所</t>
    <rPh sb="0" eb="2">
      <t>カショ</t>
    </rPh>
    <phoneticPr fontId="2"/>
  </si>
  <si>
    <t>区　　分</t>
    <rPh sb="0" eb="1">
      <t>ク</t>
    </rPh>
    <rPh sb="3" eb="4">
      <t>ブン</t>
    </rPh>
    <phoneticPr fontId="2"/>
  </si>
  <si>
    <t>網猟免許</t>
    <rPh sb="0" eb="1">
      <t>アミ</t>
    </rPh>
    <rPh sb="1" eb="2">
      <t>リョウ</t>
    </rPh>
    <rPh sb="2" eb="4">
      <t>メンキョ</t>
    </rPh>
    <phoneticPr fontId="2"/>
  </si>
  <si>
    <t>施設数</t>
    <rPh sb="0" eb="3">
      <t>シセツスウ</t>
    </rPh>
    <phoneticPr fontId="2"/>
  </si>
  <si>
    <t>合　　計</t>
    <rPh sb="0" eb="1">
      <t>ア</t>
    </rPh>
    <rPh sb="3" eb="4">
      <t>ケイ</t>
    </rPh>
    <phoneticPr fontId="2"/>
  </si>
  <si>
    <t>平成20年度</t>
    <rPh sb="0" eb="2">
      <t>ヘイセイ</t>
    </rPh>
    <rPh sb="4" eb="6">
      <t>ネンド</t>
    </rPh>
    <phoneticPr fontId="2"/>
  </si>
  <si>
    <t>所得割額の納付を要する者
（8,200円）</t>
    <rPh sb="0" eb="3">
      <t>ショトクワリ</t>
    </rPh>
    <rPh sb="3" eb="4">
      <t>ガク</t>
    </rPh>
    <rPh sb="5" eb="7">
      <t>ノウフ</t>
    </rPh>
    <rPh sb="8" eb="9">
      <t>ヨウ</t>
    </rPh>
    <rPh sb="11" eb="12">
      <t>モノ</t>
    </rPh>
    <rPh sb="19" eb="20">
      <t>エン</t>
    </rPh>
    <phoneticPr fontId="2"/>
  </si>
  <si>
    <t>　 3　「申告納付者」とは、特別徴収義務者又は事業者で、自ら管理する最終処分場に搬入した者である。</t>
    <rPh sb="5" eb="7">
      <t>シンコク</t>
    </rPh>
    <rPh sb="7" eb="9">
      <t>ノウフ</t>
    </rPh>
    <rPh sb="9" eb="10">
      <t>モノ</t>
    </rPh>
    <rPh sb="14" eb="16">
      <t>トクベツ</t>
    </rPh>
    <rPh sb="16" eb="18">
      <t>チョウシュウ</t>
    </rPh>
    <rPh sb="18" eb="21">
      <t>ギムシャ</t>
    </rPh>
    <rPh sb="21" eb="22">
      <t>マタ</t>
    </rPh>
    <rPh sb="23" eb="26">
      <t>ジギョウシャ</t>
    </rPh>
    <rPh sb="28" eb="29">
      <t>ミズカ</t>
    </rPh>
    <rPh sb="30" eb="32">
      <t>カンリ</t>
    </rPh>
    <rPh sb="34" eb="36">
      <t>サイシュウ</t>
    </rPh>
    <rPh sb="36" eb="39">
      <t>ショブンジョウ</t>
    </rPh>
    <rPh sb="40" eb="42">
      <t>ハンニュウ</t>
    </rPh>
    <rPh sb="44" eb="45">
      <t>モノ</t>
    </rPh>
    <phoneticPr fontId="2"/>
  </si>
  <si>
    <t>平成26年度</t>
    <rPh sb="0" eb="2">
      <t>ヘイセイ</t>
    </rPh>
    <rPh sb="4" eb="6">
      <t>ネンド</t>
    </rPh>
    <phoneticPr fontId="2"/>
  </si>
  <si>
    <t>第一種銃猟免許</t>
    <rPh sb="0" eb="1">
      <t>ダイ</t>
    </rPh>
    <rPh sb="1" eb="3">
      <t>イッシュ</t>
    </rPh>
    <rPh sb="3" eb="5">
      <t>ジュウリョウ</t>
    </rPh>
    <rPh sb="5" eb="7">
      <t>メンキョ</t>
    </rPh>
    <phoneticPr fontId="2"/>
  </si>
  <si>
    <t>前 年 比</t>
    <rPh sb="0" eb="1">
      <t>マエ</t>
    </rPh>
    <rPh sb="2" eb="3">
      <t>ネン</t>
    </rPh>
    <rPh sb="4" eb="5">
      <t>ヒ</t>
    </rPh>
    <phoneticPr fontId="2"/>
  </si>
  <si>
    <t>対象鳥獣捕獲員である者
（4,100円）</t>
    <rPh sb="0" eb="2">
      <t>タイショウ</t>
    </rPh>
    <rPh sb="2" eb="4">
      <t>チョウジュウ</t>
    </rPh>
    <rPh sb="4" eb="6">
      <t>ホカク</t>
    </rPh>
    <rPh sb="6" eb="7">
      <t>イン</t>
    </rPh>
    <rPh sb="10" eb="11">
      <t>モノ</t>
    </rPh>
    <rPh sb="18" eb="19">
      <t>エン</t>
    </rPh>
    <phoneticPr fontId="2"/>
  </si>
  <si>
    <t>所得割額の納付を要する者
（8,200円）</t>
  </si>
  <si>
    <t>所得割額の納付を要しない者
（5,500円）</t>
    <rPh sb="0" eb="3">
      <t>ショトクワリ</t>
    </rPh>
    <rPh sb="3" eb="4">
      <t>ガク</t>
    </rPh>
    <rPh sb="5" eb="7">
      <t>ノウフ</t>
    </rPh>
    <rPh sb="8" eb="9">
      <t>ヨウ</t>
    </rPh>
    <rPh sb="12" eb="13">
      <t>モノ</t>
    </rPh>
    <rPh sb="20" eb="21">
      <t>エン</t>
    </rPh>
    <phoneticPr fontId="2"/>
  </si>
  <si>
    <t>申告納入者数</t>
    <rPh sb="0" eb="2">
      <t>シンコク</t>
    </rPh>
    <rPh sb="2" eb="3">
      <t>ナン</t>
    </rPh>
    <rPh sb="3" eb="4">
      <t>イレル</t>
    </rPh>
    <rPh sb="4" eb="5">
      <t>シャ</t>
    </rPh>
    <rPh sb="5" eb="6">
      <t>スウ</t>
    </rPh>
    <phoneticPr fontId="2"/>
  </si>
  <si>
    <t>登録
者数</t>
    <rPh sb="0" eb="2">
      <t>トウロク</t>
    </rPh>
    <rPh sb="3" eb="4">
      <t>シャ</t>
    </rPh>
    <rPh sb="4" eb="5">
      <t>スウ</t>
    </rPh>
    <phoneticPr fontId="2"/>
  </si>
  <si>
    <t xml:space="preserve">   2  「申告納入者数」及び「申告納付者数」は各年度において、申告実績があった者の数である。</t>
    <rPh sb="7" eb="9">
      <t>シンコク</t>
    </rPh>
    <rPh sb="9" eb="11">
      <t>ノウニュウ</t>
    </rPh>
    <rPh sb="11" eb="12">
      <t>シャ</t>
    </rPh>
    <rPh sb="12" eb="13">
      <t>スウ</t>
    </rPh>
    <rPh sb="14" eb="15">
      <t>オヨ</t>
    </rPh>
    <rPh sb="17" eb="19">
      <t>シンコク</t>
    </rPh>
    <rPh sb="19" eb="21">
      <t>ノウフ</t>
    </rPh>
    <rPh sb="21" eb="22">
      <t>シャ</t>
    </rPh>
    <rPh sb="22" eb="23">
      <t>スウ</t>
    </rPh>
    <rPh sb="25" eb="28">
      <t>カクネンド</t>
    </rPh>
    <rPh sb="33" eb="35">
      <t>シンコク</t>
    </rPh>
    <rPh sb="35" eb="37">
      <t>ジッセキ</t>
    </rPh>
    <rPh sb="41" eb="42">
      <t>シャ</t>
    </rPh>
    <rPh sb="43" eb="44">
      <t>カズ</t>
    </rPh>
    <phoneticPr fontId="2"/>
  </si>
  <si>
    <t>注 1　「特別徴収義務者数」及び「施設数」は各年度の２月末日現在のものである。</t>
    <rPh sb="0" eb="1">
      <t>チュウ</t>
    </rPh>
    <rPh sb="5" eb="7">
      <t>トクベツ</t>
    </rPh>
    <rPh sb="7" eb="9">
      <t>チョウシュウ</t>
    </rPh>
    <rPh sb="9" eb="12">
      <t>ギムシャ</t>
    </rPh>
    <rPh sb="12" eb="13">
      <t>カズ</t>
    </rPh>
    <rPh sb="14" eb="15">
      <t>オヨ</t>
    </rPh>
    <rPh sb="17" eb="20">
      <t>シセツスウ</t>
    </rPh>
    <rPh sb="22" eb="23">
      <t>カク</t>
    </rPh>
    <rPh sb="23" eb="25">
      <t>ネンド</t>
    </rPh>
    <rPh sb="27" eb="28">
      <t>ガツ</t>
    </rPh>
    <rPh sb="28" eb="29">
      <t>マツ</t>
    </rPh>
    <rPh sb="29" eb="30">
      <t>ニチ</t>
    </rPh>
    <rPh sb="30" eb="32">
      <t>ゲンザイ</t>
    </rPh>
    <phoneticPr fontId="2"/>
  </si>
  <si>
    <t>区　　分
（※平成27年度以降）</t>
    <rPh sb="0" eb="1">
      <t>ク</t>
    </rPh>
    <rPh sb="3" eb="4">
      <t>ブン</t>
    </rPh>
    <rPh sb="7" eb="9">
      <t>ヘイセイ</t>
    </rPh>
    <rPh sb="11" eb="13">
      <t>ネンド</t>
    </rPh>
    <rPh sb="13" eb="15">
      <t>イコウ</t>
    </rPh>
    <phoneticPr fontId="2"/>
  </si>
  <si>
    <t>-</t>
  </si>
  <si>
    <t>許可捕獲者である者
（5,500円）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</si>
  <si>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対象鳥獣捕獲員等である者
（課税免除）</t>
    <rPh sb="0" eb="2">
      <t>タイショウ</t>
    </rPh>
    <rPh sb="2" eb="4">
      <t>チョウジュウ</t>
    </rPh>
    <rPh sb="4" eb="6">
      <t>ホカク</t>
    </rPh>
    <rPh sb="6" eb="7">
      <t>イン</t>
    </rPh>
    <rPh sb="7" eb="8">
      <t>トウ</t>
    </rPh>
    <rPh sb="11" eb="12">
      <t>モノ</t>
    </rPh>
    <rPh sb="14" eb="16">
      <t>カゼイ</t>
    </rPh>
    <rPh sb="16" eb="18">
      <t>メンジョ</t>
    </rPh>
    <phoneticPr fontId="2"/>
  </si>
  <si>
    <t>許可捕獲者である者
（4,100円）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</si>
  <si>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許可捕獲者である者
（2,700円）</t>
    <rPh sb="0" eb="2">
      <t>キョカ</t>
    </rPh>
    <rPh sb="2" eb="5">
      <t>ホカクシャ</t>
    </rPh>
    <rPh sb="8" eb="9">
      <t>モノ</t>
    </rPh>
    <rPh sb="16" eb="17">
      <t>エン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</si>
  <si>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</si>
  <si>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</si>
  <si>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所得割額の納付を要する者（8,200円）</t>
  </si>
  <si>
    <t>許可捕獲者である者（4,100円）</t>
    <rPh sb="0" eb="2">
      <t>キョカ</t>
    </rPh>
    <rPh sb="2" eb="5">
      <t>ホカクシャ</t>
    </rPh>
    <rPh sb="8" eb="9">
      <t>モノ</t>
    </rPh>
    <rPh sb="15" eb="16">
      <t>エン</t>
    </rPh>
    <phoneticPr fontId="2"/>
  </si>
  <si>
    <t>所得割額の納付を要しない者（5,500円）</t>
  </si>
  <si>
    <t>所得割額の納付を要する者
（16,500円）</t>
  </si>
  <si>
    <t>所得割額の納付を要しない者
（11,000円）</t>
  </si>
  <si>
    <t>所得割額の納付を要しない者
（5,500円）</t>
  </si>
  <si>
    <t>所得割額の納付を要する者
（5,500円）</t>
  </si>
  <si>
    <t>平成30年度</t>
    <rPh sb="0" eb="2">
      <t>ヘイセイ</t>
    </rPh>
    <rPh sb="4" eb="6">
      <t>ネンド</t>
    </rPh>
    <phoneticPr fontId="2"/>
  </si>
  <si>
    <t>特別徴収義務者数</t>
    <rPh sb="0" eb="2">
      <t>トクベツ</t>
    </rPh>
    <rPh sb="2" eb="4">
      <t>チョウシュウ</t>
    </rPh>
    <rPh sb="4" eb="7">
      <t>ギムシャ</t>
    </rPh>
    <rPh sb="7" eb="8">
      <t>スウ</t>
    </rPh>
    <phoneticPr fontId="2"/>
  </si>
  <si>
    <t>（単位：円）</t>
    <rPh sb="1" eb="3">
      <t>タンイ</t>
    </rPh>
    <rPh sb="4" eb="5">
      <t>エン</t>
    </rPh>
    <phoneticPr fontId="2"/>
  </si>
  <si>
    <t>第二種銃猟免許</t>
    <rPh sb="0" eb="3">
      <t>ダイニシュ</t>
    </rPh>
    <rPh sb="3" eb="5">
      <t>ジュウリョウ</t>
    </rPh>
    <rPh sb="5" eb="7">
      <t>メンキョ</t>
    </rPh>
    <phoneticPr fontId="2"/>
  </si>
  <si>
    <t>令和元年度</t>
    <rPh sb="0" eb="2">
      <t>レイワ</t>
    </rPh>
    <rPh sb="2" eb="5">
      <t>ガンネンド</t>
    </rPh>
    <phoneticPr fontId="2"/>
  </si>
  <si>
    <t>申告納入者数</t>
    <rPh sb="0" eb="2">
      <t>シンコク</t>
    </rPh>
    <rPh sb="2" eb="4">
      <t>ノウニュウ</t>
    </rPh>
    <rPh sb="4" eb="5">
      <t>シャ</t>
    </rPh>
    <rPh sb="5" eb="6">
      <t>スウ</t>
    </rPh>
    <phoneticPr fontId="2"/>
  </si>
  <si>
    <t>平成27年度</t>
    <phoneticPr fontId="2"/>
  </si>
  <si>
    <t>令和2年度</t>
    <rPh sb="0" eb="2">
      <t>レイワ</t>
    </rPh>
    <rPh sb="3" eb="5">
      <t>ネンド</t>
    </rPh>
    <phoneticPr fontId="2"/>
  </si>
  <si>
    <t>17 　狩　猟　税</t>
    <rPh sb="4" eb="5">
      <t>カリ</t>
    </rPh>
    <rPh sb="6" eb="7">
      <t>リョウ</t>
    </rPh>
    <rPh sb="8" eb="9">
      <t>ゼイ</t>
    </rPh>
    <phoneticPr fontId="2"/>
  </si>
  <si>
    <t>18 　産業廃棄物税（法定外目的税）</t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rPh sb="9" eb="10">
      <t>ゼイ</t>
    </rPh>
    <rPh sb="11" eb="14">
      <t>ホウテイガイ</t>
    </rPh>
    <rPh sb="14" eb="17">
      <t>モクテキゼイ</t>
    </rPh>
    <phoneticPr fontId="2"/>
  </si>
  <si>
    <t>注　令和3年3月末現在、放鳥獣猟区は県内にはない（放鳥獣猟区のみに係る狩猟者の登録についての税率は４分の１である）。</t>
    <rPh sb="0" eb="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</si>
</sst>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.000_);[Red]\(#,##0.000\)"/>
    <numFmt numFmtId="177" formatCode="#,##0.0_ ;&quot;△&quot;\ #,##0.0_ ;&quot;-&quot;_ "/>
    <numFmt numFmtId="178" formatCode="#,##0.0_);[Red]\(#,##0.0\)"/>
    <numFmt numFmtId="179" formatCode="#,##0_ ;&quot;△&quot;\ #,##0_ ;&quot;-&quot;_ "/>
    <numFmt numFmtId="180" formatCode="#,##0_);[Red]\(#,##0\)"/>
  </numFmts>
  <fonts count="30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1"/>
      <name val="ＭＳ 明朝"/>
      <family val="1"/>
    </font>
    <font>
      <sz val="26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1"/>
      <name val="ＭＳ 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4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b/>
      <sz val="12"/>
      <name val="ＭＳ Ｐ明朝"/>
      <family val="1"/>
    </font>
    <font>
      <sz val="11"/>
      <color rgb="FF0033CC"/>
      <name val="ＭＳ Ｐゴシック"/>
      <family val="3"/>
    </font>
    <font>
      <sz val="14"/>
      <name val="ＭＳ Ｐ明朝"/>
      <family val="1"/>
    </font>
    <font>
      <sz val="14"/>
      <name val="ＭＳ 明朝"/>
      <family val="1"/>
      <charset val="128"/>
    </font>
    <font>
      <sz val="14"/>
      <name val="ＭＳ ゴシック"/>
      <family val="3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13" fillId="0" borderId="0" xfId="1" applyFont="1" applyAlignment="1">
      <alignment vertical="center"/>
    </xf>
    <xf numFmtId="179" fontId="0" fillId="0" borderId="13" xfId="2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180" fontId="9" fillId="0" borderId="14" xfId="0" applyNumberFormat="1" applyFont="1" applyBorder="1" applyAlignment="1" applyProtection="1">
      <alignment vertical="center"/>
      <protection locked="0"/>
    </xf>
    <xf numFmtId="180" fontId="9" fillId="0" borderId="15" xfId="0" applyNumberFormat="1" applyFont="1" applyBorder="1" applyAlignment="1" applyProtection="1">
      <alignment vertical="center"/>
      <protection locked="0"/>
    </xf>
    <xf numFmtId="180" fontId="9" fillId="0" borderId="15" xfId="2" applyNumberFormat="1" applyFont="1" applyBorder="1" applyAlignment="1">
      <alignment vertical="center"/>
    </xf>
    <xf numFmtId="180" fontId="9" fillId="0" borderId="13" xfId="0" applyNumberFormat="1" applyFont="1" applyBorder="1" applyAlignment="1" applyProtection="1">
      <alignment vertical="center"/>
      <protection locked="0"/>
    </xf>
    <xf numFmtId="179" fontId="9" fillId="0" borderId="15" xfId="0" applyNumberFormat="1" applyFont="1" applyBorder="1" applyAlignment="1">
      <alignment vertical="center"/>
    </xf>
    <xf numFmtId="179" fontId="9" fillId="0" borderId="13" xfId="0" applyNumberFormat="1" applyFont="1" applyBorder="1" applyAlignment="1">
      <alignment vertical="center"/>
    </xf>
    <xf numFmtId="180" fontId="13" fillId="0" borderId="15" xfId="0" applyNumberFormat="1" applyFont="1" applyBorder="1" applyAlignment="1" applyProtection="1">
      <alignment vertical="center"/>
      <protection locked="0"/>
    </xf>
    <xf numFmtId="178" fontId="9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180" fontId="16" fillId="0" borderId="15" xfId="0" applyNumberFormat="1" applyFont="1" applyBorder="1" applyAlignment="1" applyProtection="1">
      <alignment vertical="center"/>
      <protection locked="0"/>
    </xf>
    <xf numFmtId="180" fontId="16" fillId="0" borderId="13" xfId="0" applyNumberFormat="1" applyFont="1" applyBorder="1" applyAlignment="1" applyProtection="1">
      <alignment vertical="center"/>
      <protection locked="0"/>
    </xf>
    <xf numFmtId="180" fontId="16" fillId="0" borderId="11" xfId="0" applyNumberFormat="1" applyFont="1" applyBorder="1" applyAlignment="1" applyProtection="1">
      <alignment vertical="center" wrapText="1"/>
      <protection locked="0"/>
    </xf>
    <xf numFmtId="180" fontId="16" fillId="0" borderId="15" xfId="0" applyNumberFormat="1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/>
    </xf>
    <xf numFmtId="180" fontId="19" fillId="0" borderId="14" xfId="0" applyNumberFormat="1" applyFont="1" applyBorder="1" applyAlignment="1" applyProtection="1">
      <alignment vertical="center"/>
      <protection locked="0"/>
    </xf>
    <xf numFmtId="180" fontId="19" fillId="0" borderId="15" xfId="0" applyNumberFormat="1" applyFont="1" applyBorder="1" applyAlignment="1" applyProtection="1">
      <alignment vertical="center"/>
      <protection locked="0"/>
    </xf>
    <xf numFmtId="180" fontId="19" fillId="0" borderId="15" xfId="0" applyNumberFormat="1" applyFont="1" applyBorder="1" applyAlignment="1" applyProtection="1">
      <alignment horizontal="right" vertical="center"/>
      <protection locked="0"/>
    </xf>
    <xf numFmtId="180" fontId="19" fillId="0" borderId="15" xfId="2" applyNumberFormat="1" applyFont="1" applyBorder="1" applyAlignment="1">
      <alignment vertical="center"/>
    </xf>
    <xf numFmtId="179" fontId="19" fillId="0" borderId="15" xfId="0" applyNumberFormat="1" applyFont="1" applyBorder="1" applyAlignment="1">
      <alignment vertical="center"/>
    </xf>
    <xf numFmtId="180" fontId="19" fillId="0" borderId="13" xfId="0" applyNumberFormat="1" applyFont="1" applyBorder="1" applyAlignment="1" applyProtection="1">
      <alignment vertical="center"/>
      <protection locked="0"/>
    </xf>
    <xf numFmtId="42" fontId="19" fillId="0" borderId="13" xfId="0" applyNumberFormat="1" applyFont="1" applyBorder="1" applyAlignment="1" applyProtection="1">
      <alignment horizontal="right" vertical="center"/>
      <protection locked="0"/>
    </xf>
    <xf numFmtId="180" fontId="19" fillId="0" borderId="13" xfId="0" applyNumberFormat="1" applyFont="1" applyBorder="1" applyAlignment="1">
      <alignment vertical="center"/>
    </xf>
    <xf numFmtId="180" fontId="12" fillId="0" borderId="13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Alignment="1">
      <alignment vertical="center"/>
    </xf>
    <xf numFmtId="178" fontId="19" fillId="0" borderId="13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80" fontId="19" fillId="0" borderId="3" xfId="0" applyNumberFormat="1" applyFont="1" applyBorder="1" applyAlignment="1">
      <alignment vertical="center"/>
    </xf>
    <xf numFmtId="180" fontId="19" fillId="0" borderId="8" xfId="0" applyNumberFormat="1" applyFont="1" applyBorder="1" applyAlignment="1">
      <alignment vertical="center"/>
    </xf>
    <xf numFmtId="180" fontId="19" fillId="0" borderId="0" xfId="0" applyNumberFormat="1" applyFont="1" applyBorder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80" fontId="19" fillId="0" borderId="3" xfId="2" applyNumberFormat="1" applyFont="1" applyBorder="1" applyAlignment="1">
      <alignment horizontal="right" vertical="center"/>
    </xf>
    <xf numFmtId="180" fontId="19" fillId="0" borderId="8" xfId="2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180" fontId="26" fillId="0" borderId="2" xfId="0" applyNumberFormat="1" applyFont="1" applyBorder="1" applyAlignment="1">
      <alignment vertical="center"/>
    </xf>
    <xf numFmtId="180" fontId="26" fillId="0" borderId="6" xfId="2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79" fontId="19" fillId="0" borderId="15" xfId="0" applyNumberFormat="1" applyFont="1" applyBorder="1" applyAlignment="1" applyProtection="1">
      <alignment vertical="center"/>
      <protection locked="0"/>
    </xf>
    <xf numFmtId="179" fontId="19" fillId="0" borderId="15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left" vertical="center"/>
    </xf>
    <xf numFmtId="0" fontId="24" fillId="0" borderId="9" xfId="0" applyFont="1" applyBorder="1" applyAlignment="1">
      <alignment vertical="center"/>
    </xf>
    <xf numFmtId="180" fontId="24" fillId="0" borderId="9" xfId="0" applyNumberFormat="1" applyFont="1" applyBorder="1" applyAlignment="1">
      <alignment vertical="center"/>
    </xf>
    <xf numFmtId="180" fontId="24" fillId="0" borderId="6" xfId="0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 shrinkToFit="1"/>
    </xf>
    <xf numFmtId="0" fontId="0" fillId="0" borderId="0" xfId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80" fontId="19" fillId="0" borderId="0" xfId="0" applyNumberFormat="1" applyFont="1" applyBorder="1" applyAlignment="1" applyProtection="1">
      <alignment vertical="center"/>
      <protection locked="0"/>
    </xf>
    <xf numFmtId="180" fontId="19" fillId="0" borderId="0" xfId="2" applyNumberFormat="1" applyFont="1" applyBorder="1" applyAlignment="1">
      <alignment vertical="center"/>
    </xf>
    <xf numFmtId="42" fontId="19" fillId="0" borderId="0" xfId="0" applyNumberFormat="1" applyFont="1" applyBorder="1" applyAlignment="1" applyProtection="1">
      <alignment horizontal="right" vertical="center"/>
      <protection locked="0"/>
    </xf>
    <xf numFmtId="179" fontId="19" fillId="0" borderId="0" xfId="0" applyNumberFormat="1" applyFont="1" applyBorder="1" applyAlignment="1">
      <alignment vertical="center"/>
    </xf>
    <xf numFmtId="42" fontId="19" fillId="0" borderId="0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 applyProtection="1">
      <alignment vertical="center"/>
      <protection locked="0"/>
    </xf>
    <xf numFmtId="178" fontId="19" fillId="0" borderId="0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80" fontId="19" fillId="0" borderId="3" xfId="2" applyNumberFormat="1" applyFont="1" applyBorder="1" applyAlignment="1">
      <alignment horizontal="right" vertical="center"/>
    </xf>
    <xf numFmtId="180" fontId="19" fillId="0" borderId="8" xfId="2" applyNumberFormat="1" applyFont="1" applyBorder="1" applyAlignment="1">
      <alignment horizontal="right" vertical="center"/>
    </xf>
    <xf numFmtId="180" fontId="24" fillId="0" borderId="2" xfId="2" applyNumberFormat="1" applyFont="1" applyBorder="1" applyAlignment="1">
      <alignment horizontal="right" vertical="center"/>
    </xf>
    <xf numFmtId="180" fontId="24" fillId="0" borderId="9" xfId="2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176" fontId="19" fillId="0" borderId="3" xfId="0" applyNumberFormat="1" applyFont="1" applyBorder="1" applyAlignment="1">
      <alignment horizontal="right" vertical="center"/>
    </xf>
    <xf numFmtId="176" fontId="19" fillId="0" borderId="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180" fontId="6" fillId="0" borderId="14" xfId="0" applyNumberFormat="1" applyFont="1" applyBorder="1" applyAlignment="1" applyProtection="1">
      <alignment horizontal="left" vertical="center" wrapText="1"/>
      <protection locked="0"/>
    </xf>
    <xf numFmtId="180" fontId="6" fillId="0" borderId="11" xfId="0" applyNumberFormat="1" applyFont="1" applyBorder="1" applyAlignment="1" applyProtection="1">
      <alignment horizontal="left" vertical="center" wrapText="1"/>
      <protection locked="0"/>
    </xf>
    <xf numFmtId="179" fontId="11" fillId="0" borderId="3" xfId="2" applyNumberFormat="1" applyFont="1" applyBorder="1" applyAlignment="1">
      <alignment horizontal="center" vertical="center"/>
    </xf>
    <xf numFmtId="179" fontId="20" fillId="0" borderId="0" xfId="2" applyNumberFormat="1" applyFont="1" applyBorder="1" applyAlignment="1">
      <alignment horizontal="center" vertical="center"/>
    </xf>
    <xf numFmtId="180" fontId="6" fillId="0" borderId="1" xfId="0" applyNumberFormat="1" applyFont="1" applyBorder="1" applyAlignment="1" applyProtection="1">
      <alignment horizontal="left" vertical="center" wrapText="1"/>
      <protection locked="0"/>
    </xf>
    <xf numFmtId="180" fontId="6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180" fontId="16" fillId="0" borderId="4" xfId="0" applyNumberFormat="1" applyFont="1" applyBorder="1" applyAlignment="1" applyProtection="1">
      <alignment horizontal="left" vertical="center" wrapText="1"/>
      <protection locked="0"/>
    </xf>
    <xf numFmtId="180" fontId="16" fillId="0" borderId="12" xfId="0" applyNumberFormat="1" applyFont="1" applyBorder="1" applyAlignment="1" applyProtection="1">
      <alignment horizontal="left" vertical="center" wrapText="1"/>
      <protection locked="0"/>
    </xf>
    <xf numFmtId="180" fontId="16" fillId="0" borderId="11" xfId="0" applyNumberFormat="1" applyFont="1" applyBorder="1" applyAlignment="1" applyProtection="1">
      <alignment horizontal="left" vertical="center" wrapText="1"/>
      <protection locked="0"/>
    </xf>
    <xf numFmtId="180" fontId="16" fillId="0" borderId="11" xfId="0" applyNumberFormat="1" applyFont="1" applyBorder="1" applyAlignment="1" applyProtection="1">
      <alignment horizontal="left" vertical="center"/>
      <protection locked="0"/>
    </xf>
    <xf numFmtId="180" fontId="16" fillId="0" borderId="3" xfId="0" applyNumberFormat="1" applyFont="1" applyBorder="1" applyAlignment="1" applyProtection="1">
      <alignment horizontal="left" vertical="center" wrapText="1"/>
      <protection locked="0"/>
    </xf>
    <xf numFmtId="180" fontId="16" fillId="0" borderId="8" xfId="0" applyNumberFormat="1" applyFont="1" applyBorder="1" applyAlignment="1" applyProtection="1">
      <alignment horizontal="left" vertical="center"/>
      <protection locked="0"/>
    </xf>
    <xf numFmtId="0" fontId="0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23" fillId="0" borderId="7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 textRotation="255"/>
    </xf>
    <xf numFmtId="0" fontId="23" fillId="0" borderId="2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 textRotation="255"/>
    </xf>
    <xf numFmtId="0" fontId="23" fillId="0" borderId="6" xfId="0" applyFont="1" applyBorder="1" applyAlignment="1">
      <alignment horizontal="center" vertical="center" textRotation="255"/>
    </xf>
    <xf numFmtId="180" fontId="17" fillId="0" borderId="16" xfId="0" applyNumberFormat="1" applyFont="1" applyBorder="1" applyAlignment="1" applyProtection="1">
      <alignment horizontal="center" vertical="center"/>
      <protection locked="0"/>
    </xf>
    <xf numFmtId="180" fontId="17" fillId="0" borderId="18" xfId="0" applyNumberFormat="1" applyFont="1" applyBorder="1" applyAlignment="1" applyProtection="1">
      <alignment horizontal="center" vertical="center"/>
      <protection locked="0"/>
    </xf>
    <xf numFmtId="180" fontId="17" fillId="0" borderId="17" xfId="0" applyNumberFormat="1" applyFont="1" applyBorder="1" applyAlignment="1" applyProtection="1">
      <alignment horizontal="center" vertical="center"/>
      <protection locked="0"/>
    </xf>
    <xf numFmtId="180" fontId="1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9" fontId="6" fillId="0" borderId="2" xfId="2" applyNumberFormat="1" applyFont="1" applyBorder="1" applyAlignment="1">
      <alignment horizontal="center" vertical="center"/>
    </xf>
    <xf numFmtId="179" fontId="6" fillId="0" borderId="6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3" xfId="1" applyFont="1" applyBorder="1" applyAlignment="1">
      <alignment horizontal="right" vertical="center"/>
    </xf>
    <xf numFmtId="0" fontId="15" fillId="0" borderId="8" xfId="1" applyFont="1" applyBorder="1" applyAlignment="1">
      <alignment horizontal="righ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179" fontId="24" fillId="0" borderId="2" xfId="2" applyNumberFormat="1" applyFont="1" applyBorder="1" applyAlignment="1">
      <alignment horizontal="center" vertical="center"/>
    </xf>
    <xf numFmtId="179" fontId="24" fillId="0" borderId="6" xfId="2" applyNumberFormat="1" applyFont="1" applyBorder="1" applyAlignment="1">
      <alignment horizontal="center" vertical="center"/>
    </xf>
    <xf numFmtId="180" fontId="26" fillId="0" borderId="2" xfId="2" applyNumberFormat="1" applyFont="1" applyBorder="1" applyAlignment="1">
      <alignment horizontal="right" vertical="center"/>
    </xf>
    <xf numFmtId="180" fontId="26" fillId="0" borderId="6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right" vertical="center"/>
    </xf>
    <xf numFmtId="176" fontId="24" fillId="0" borderId="9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○第4-10 地方消費税" xfId="1" xr:uid="{00000000-0005-0000-0000-000002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"/>
  <sheetViews>
    <sheetView showZeros="0" tabSelected="1" view="pageBreakPreview" zoomScaleSheetLayoutView="100" workbookViewId="0">
      <selection activeCell="L26" sqref="L26"/>
    </sheetView>
  </sheetViews>
  <sheetFormatPr defaultRowHeight="13.5"/>
  <cols>
    <col min="1" max="1" width="1.25" style="1" customWidth="1"/>
    <col min="2" max="2" width="2.875" style="1" customWidth="1"/>
    <col min="3" max="3" width="3.625" style="1" customWidth="1"/>
    <col min="4" max="4" width="5.75" style="1" customWidth="1"/>
    <col min="5" max="5" width="1.875" style="1" customWidth="1"/>
    <col min="6" max="6" width="18.625" style="1" customWidth="1"/>
    <col min="7" max="7" width="7.75" style="1" hidden="1" customWidth="1"/>
    <col min="8" max="8" width="12.875" style="1" hidden="1" customWidth="1"/>
    <col min="9" max="9" width="9" style="1" hidden="1" customWidth="1"/>
    <col min="10" max="10" width="17.25" style="1" hidden="1" customWidth="1"/>
    <col min="11" max="11" width="8.875" style="1" customWidth="1"/>
    <col min="12" max="12" width="15" style="1" customWidth="1"/>
    <col min="13" max="13" width="8.75" style="1" customWidth="1"/>
    <col min="14" max="14" width="15" style="1" customWidth="1"/>
    <col min="15" max="15" width="8.75" style="1" customWidth="1"/>
    <col min="16" max="16" width="15" style="1" customWidth="1"/>
    <col min="17" max="17" width="8.875" style="1" customWidth="1"/>
    <col min="18" max="18" width="15" style="1" customWidth="1"/>
    <col min="19" max="19" width="0.125" style="1" hidden="1" customWidth="1"/>
    <col min="20" max="20" width="8.625" style="1" customWidth="1"/>
    <col min="21" max="21" width="15" style="1" customWidth="1"/>
    <col min="22" max="22" width="9" style="1" customWidth="1"/>
    <col min="23" max="23" width="9" style="1"/>
    <col min="24" max="24" width="9" style="1" customWidth="1"/>
    <col min="25" max="25" width="15.25" style="1" customWidth="1"/>
    <col min="26" max="16384" width="9" style="1"/>
  </cols>
  <sheetData>
    <row r="1" spans="1:25" ht="22.5" customHeight="1"/>
    <row r="2" spans="1:25" ht="33" customHeight="1">
      <c r="A2" s="4" t="s">
        <v>51</v>
      </c>
      <c r="B2" s="8"/>
      <c r="C2" s="8"/>
      <c r="D2" s="8"/>
      <c r="E2" s="8"/>
      <c r="F2" s="8"/>
      <c r="G2" s="8"/>
      <c r="L2" s="3"/>
      <c r="N2" s="3"/>
      <c r="P2" s="3"/>
      <c r="R2" s="3"/>
      <c r="T2" s="3"/>
    </row>
    <row r="3" spans="1:25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O3" s="3"/>
      <c r="Q3" s="3"/>
      <c r="R3" s="44"/>
      <c r="S3" s="3"/>
      <c r="U3" s="67" t="s">
        <v>45</v>
      </c>
    </row>
    <row r="4" spans="1:25" s="2" customFormat="1" ht="27" customHeight="1">
      <c r="A4" s="210" t="s">
        <v>11</v>
      </c>
      <c r="B4" s="211"/>
      <c r="C4" s="211"/>
      <c r="D4" s="211"/>
      <c r="E4" s="211"/>
      <c r="F4" s="212"/>
      <c r="G4" s="118" t="s">
        <v>18</v>
      </c>
      <c r="H4" s="119"/>
      <c r="I4" s="216" t="s">
        <v>28</v>
      </c>
      <c r="J4" s="217"/>
      <c r="K4" s="120" t="s">
        <v>34</v>
      </c>
      <c r="L4" s="121"/>
      <c r="M4" s="120" t="s">
        <v>35</v>
      </c>
      <c r="N4" s="121"/>
      <c r="O4" s="120" t="s">
        <v>43</v>
      </c>
      <c r="P4" s="121"/>
      <c r="Q4" s="120" t="s">
        <v>47</v>
      </c>
      <c r="R4" s="121"/>
      <c r="S4" s="64"/>
      <c r="T4" s="120" t="s">
        <v>50</v>
      </c>
      <c r="U4" s="121"/>
      <c r="X4" s="209"/>
      <c r="Y4" s="209"/>
    </row>
    <row r="5" spans="1:25" s="2" customFormat="1" ht="38.25" customHeight="1">
      <c r="A5" s="213"/>
      <c r="B5" s="214"/>
      <c r="C5" s="214"/>
      <c r="D5" s="214"/>
      <c r="E5" s="214"/>
      <c r="F5" s="215"/>
      <c r="G5" s="17" t="s">
        <v>25</v>
      </c>
      <c r="H5" s="27" t="s">
        <v>5</v>
      </c>
      <c r="I5" s="218"/>
      <c r="J5" s="219"/>
      <c r="K5" s="65" t="s">
        <v>25</v>
      </c>
      <c r="L5" s="66" t="s">
        <v>5</v>
      </c>
      <c r="M5" s="65" t="s">
        <v>25</v>
      </c>
      <c r="N5" s="66" t="s">
        <v>5</v>
      </c>
      <c r="O5" s="65" t="s">
        <v>25</v>
      </c>
      <c r="P5" s="66" t="s">
        <v>5</v>
      </c>
      <c r="Q5" s="65" t="s">
        <v>25</v>
      </c>
      <c r="R5" s="66" t="s">
        <v>5</v>
      </c>
      <c r="S5" s="64"/>
      <c r="T5" s="65" t="s">
        <v>25</v>
      </c>
      <c r="U5" s="66" t="s">
        <v>5</v>
      </c>
      <c r="X5" s="109"/>
      <c r="Y5" s="110"/>
    </row>
    <row r="6" spans="1:25" ht="40.5" customHeight="1">
      <c r="A6" s="152" t="s">
        <v>19</v>
      </c>
      <c r="B6" s="153"/>
      <c r="C6" s="133" t="s">
        <v>8</v>
      </c>
      <c r="D6" s="134"/>
      <c r="E6" s="134"/>
      <c r="F6" s="135"/>
      <c r="G6" s="18">
        <v>601</v>
      </c>
      <c r="H6" s="18">
        <v>9916500</v>
      </c>
      <c r="I6" s="140" t="s">
        <v>39</v>
      </c>
      <c r="J6" s="141"/>
      <c r="K6" s="53">
        <v>98</v>
      </c>
      <c r="L6" s="53">
        <f>K6*16500</f>
        <v>1617000</v>
      </c>
      <c r="M6" s="53">
        <v>89</v>
      </c>
      <c r="N6" s="53">
        <f>M6*16500</f>
        <v>1468500</v>
      </c>
      <c r="O6" s="53">
        <v>75</v>
      </c>
      <c r="P6" s="53">
        <f>O6*16500</f>
        <v>1237500</v>
      </c>
      <c r="Q6" s="53">
        <v>73</v>
      </c>
      <c r="R6" s="53">
        <f>Q6*16500</f>
        <v>1204500</v>
      </c>
      <c r="S6" s="9"/>
      <c r="T6" s="53">
        <v>59</v>
      </c>
      <c r="U6" s="53">
        <f>T6*16500</f>
        <v>973500</v>
      </c>
      <c r="X6" s="111"/>
      <c r="Y6" s="111"/>
    </row>
    <row r="7" spans="1:25" ht="40.5" customHeight="1">
      <c r="A7" s="154"/>
      <c r="B7" s="155"/>
      <c r="C7" s="78"/>
      <c r="D7" s="142" t="s">
        <v>4</v>
      </c>
      <c r="E7" s="143"/>
      <c r="F7" s="144"/>
      <c r="G7" s="19">
        <v>723</v>
      </c>
      <c r="H7" s="19">
        <v>5928600</v>
      </c>
      <c r="I7" s="32"/>
      <c r="J7" s="34" t="s">
        <v>4</v>
      </c>
      <c r="K7" s="54">
        <v>284</v>
      </c>
      <c r="L7" s="55">
        <f>K7*8200</f>
        <v>2328800</v>
      </c>
      <c r="M7" s="54">
        <v>241</v>
      </c>
      <c r="N7" s="55">
        <f>M7*8200</f>
        <v>1976200</v>
      </c>
      <c r="O7" s="54">
        <v>10</v>
      </c>
      <c r="P7" s="55">
        <f>O7*8200</f>
        <v>82000</v>
      </c>
      <c r="Q7" s="54">
        <v>7</v>
      </c>
      <c r="R7" s="55">
        <f>Q7*8200</f>
        <v>57400</v>
      </c>
      <c r="S7" s="9"/>
      <c r="T7" s="92">
        <v>0</v>
      </c>
      <c r="U7" s="93">
        <f>T7*8200</f>
        <v>0</v>
      </c>
      <c r="X7" s="111"/>
      <c r="Y7" s="111"/>
    </row>
    <row r="8" spans="1:25" ht="40.5" customHeight="1">
      <c r="A8" s="154"/>
      <c r="B8" s="155"/>
      <c r="C8" s="133" t="s">
        <v>2</v>
      </c>
      <c r="D8" s="134"/>
      <c r="E8" s="134"/>
      <c r="F8" s="135"/>
      <c r="G8" s="20">
        <v>81</v>
      </c>
      <c r="H8" s="20">
        <v>891000</v>
      </c>
      <c r="I8" s="136" t="s">
        <v>40</v>
      </c>
      <c r="J8" s="137"/>
      <c r="K8" s="56">
        <v>2</v>
      </c>
      <c r="L8" s="56">
        <f>K8*11000</f>
        <v>22000</v>
      </c>
      <c r="M8" s="56">
        <v>6</v>
      </c>
      <c r="N8" s="56">
        <f>M8*11000</f>
        <v>66000</v>
      </c>
      <c r="O8" s="56">
        <v>1</v>
      </c>
      <c r="P8" s="56">
        <f>O8*11000</f>
        <v>11000</v>
      </c>
      <c r="Q8" s="56">
        <v>6</v>
      </c>
      <c r="R8" s="56">
        <f>Q8*11000</f>
        <v>66000</v>
      </c>
      <c r="S8" s="9"/>
      <c r="T8" s="56">
        <v>2</v>
      </c>
      <c r="U8" s="56">
        <f>T8*11000</f>
        <v>22000</v>
      </c>
      <c r="X8" s="112"/>
      <c r="Y8" s="112"/>
    </row>
    <row r="9" spans="1:25" ht="40.5" customHeight="1">
      <c r="A9" s="154"/>
      <c r="B9" s="155"/>
      <c r="C9" s="10"/>
      <c r="D9" s="142" t="s">
        <v>30</v>
      </c>
      <c r="E9" s="143"/>
      <c r="F9" s="144"/>
      <c r="G9" s="19">
        <v>161</v>
      </c>
      <c r="H9" s="19">
        <v>885500</v>
      </c>
      <c r="I9" s="33"/>
      <c r="J9" s="34" t="s">
        <v>30</v>
      </c>
      <c r="K9" s="54">
        <v>28</v>
      </c>
      <c r="L9" s="54">
        <f>K9*5500</f>
        <v>154000</v>
      </c>
      <c r="M9" s="54">
        <v>22</v>
      </c>
      <c r="N9" s="54">
        <f>M9*5500</f>
        <v>121000</v>
      </c>
      <c r="O9" s="57">
        <v>0</v>
      </c>
      <c r="P9" s="57">
        <f>O9*5500</f>
        <v>0</v>
      </c>
      <c r="Q9" s="57">
        <v>0</v>
      </c>
      <c r="R9" s="57">
        <f>Q9*5500</f>
        <v>0</v>
      </c>
      <c r="S9" s="9"/>
      <c r="T9" s="57">
        <v>0</v>
      </c>
      <c r="U9" s="57">
        <f>T9*5500</f>
        <v>0</v>
      </c>
      <c r="X9" s="111"/>
      <c r="Y9" s="111"/>
    </row>
    <row r="10" spans="1:25" ht="40.5" customHeight="1">
      <c r="A10" s="156"/>
      <c r="B10" s="157"/>
      <c r="C10" s="126" t="s">
        <v>31</v>
      </c>
      <c r="D10" s="127"/>
      <c r="E10" s="127"/>
      <c r="F10" s="128"/>
      <c r="G10" s="21"/>
      <c r="H10" s="21"/>
      <c r="I10" s="149" t="s">
        <v>31</v>
      </c>
      <c r="J10" s="150"/>
      <c r="K10" s="58">
        <v>1035</v>
      </c>
      <c r="L10" s="59" t="s">
        <v>29</v>
      </c>
      <c r="M10" s="58">
        <v>1127</v>
      </c>
      <c r="N10" s="59" t="s">
        <v>29</v>
      </c>
      <c r="O10" s="58">
        <v>1382</v>
      </c>
      <c r="P10" s="59" t="s">
        <v>29</v>
      </c>
      <c r="Q10" s="58">
        <v>1355</v>
      </c>
      <c r="R10" s="59" t="s">
        <v>29</v>
      </c>
      <c r="S10" s="9"/>
      <c r="T10" s="58">
        <v>1351</v>
      </c>
      <c r="U10" s="59" t="s">
        <v>29</v>
      </c>
      <c r="X10" s="111"/>
      <c r="Y10" s="113"/>
    </row>
    <row r="11" spans="1:25" ht="40.5" customHeight="1">
      <c r="A11" s="152" t="s">
        <v>12</v>
      </c>
      <c r="B11" s="153"/>
      <c r="C11" s="133" t="s">
        <v>16</v>
      </c>
      <c r="D11" s="134"/>
      <c r="E11" s="134"/>
      <c r="F11" s="135"/>
      <c r="G11" s="19">
        <v>2</v>
      </c>
      <c r="H11" s="19">
        <v>16400</v>
      </c>
      <c r="I11" s="136" t="s">
        <v>36</v>
      </c>
      <c r="J11" s="137"/>
      <c r="K11" s="54">
        <v>1</v>
      </c>
      <c r="L11" s="54">
        <f>K11*8200</f>
        <v>8200</v>
      </c>
      <c r="M11" s="54">
        <v>3</v>
      </c>
      <c r="N11" s="54">
        <f>M11*8200</f>
        <v>24600</v>
      </c>
      <c r="O11" s="54">
        <v>1</v>
      </c>
      <c r="P11" s="54">
        <f>O11*8200</f>
        <v>8200</v>
      </c>
      <c r="Q11" s="54">
        <v>1</v>
      </c>
      <c r="R11" s="54">
        <f>Q11*8200</f>
        <v>8200</v>
      </c>
      <c r="S11" s="9"/>
      <c r="T11" s="92">
        <v>0</v>
      </c>
      <c r="U11" s="92">
        <f>T11*8200</f>
        <v>0</v>
      </c>
      <c r="X11" s="111"/>
      <c r="Y11" s="111"/>
    </row>
    <row r="12" spans="1:25" ht="40.5" customHeight="1">
      <c r="A12" s="154"/>
      <c r="B12" s="155"/>
      <c r="C12" s="10"/>
      <c r="D12" s="142" t="s">
        <v>32</v>
      </c>
      <c r="E12" s="143"/>
      <c r="F12" s="144"/>
      <c r="G12" s="22">
        <v>5</v>
      </c>
      <c r="H12" s="22">
        <v>20500</v>
      </c>
      <c r="I12" s="33"/>
      <c r="J12" s="35" t="s">
        <v>37</v>
      </c>
      <c r="K12" s="54">
        <v>1</v>
      </c>
      <c r="L12" s="54">
        <f>K12*4100</f>
        <v>4100</v>
      </c>
      <c r="M12" s="57">
        <v>0</v>
      </c>
      <c r="N12" s="57">
        <f>M12*4100</f>
        <v>0</v>
      </c>
      <c r="O12" s="57">
        <v>0</v>
      </c>
      <c r="P12" s="57">
        <f>O12*4100</f>
        <v>0</v>
      </c>
      <c r="Q12" s="57">
        <v>0</v>
      </c>
      <c r="R12" s="57">
        <f>Q12*4100</f>
        <v>0</v>
      </c>
      <c r="S12" s="9"/>
      <c r="T12" s="57">
        <v>0</v>
      </c>
      <c r="U12" s="57">
        <f>T12*4100</f>
        <v>0</v>
      </c>
      <c r="X12" s="111"/>
      <c r="Y12" s="111"/>
    </row>
    <row r="13" spans="1:25" ht="40.5" customHeight="1">
      <c r="A13" s="154"/>
      <c r="B13" s="155"/>
      <c r="C13" s="133" t="s">
        <v>23</v>
      </c>
      <c r="D13" s="134"/>
      <c r="E13" s="134"/>
      <c r="F13" s="135"/>
      <c r="G13" s="22">
        <v>0</v>
      </c>
      <c r="H13" s="22">
        <v>0</v>
      </c>
      <c r="I13" s="140" t="s">
        <v>38</v>
      </c>
      <c r="J13" s="141"/>
      <c r="K13" s="57">
        <v>0</v>
      </c>
      <c r="L13" s="57">
        <f>K13*5500</f>
        <v>0</v>
      </c>
      <c r="M13" s="57">
        <v>0</v>
      </c>
      <c r="N13" s="57">
        <f>M13*5500</f>
        <v>0</v>
      </c>
      <c r="O13" s="57">
        <v>0</v>
      </c>
      <c r="P13" s="57">
        <f>O13*5500</f>
        <v>0</v>
      </c>
      <c r="Q13" s="57">
        <v>0</v>
      </c>
      <c r="R13" s="57">
        <f>Q13*5500</f>
        <v>0</v>
      </c>
      <c r="S13" s="9"/>
      <c r="T13" s="57">
        <v>0</v>
      </c>
      <c r="U13" s="57">
        <f>T13*5500</f>
        <v>0</v>
      </c>
      <c r="X13" s="114"/>
      <c r="Y13" s="114"/>
    </row>
    <row r="14" spans="1:25" ht="40.5" customHeight="1">
      <c r="A14" s="154"/>
      <c r="B14" s="155"/>
      <c r="C14" s="10"/>
      <c r="D14" s="142" t="s">
        <v>33</v>
      </c>
      <c r="E14" s="143"/>
      <c r="F14" s="144"/>
      <c r="G14" s="22">
        <v>1</v>
      </c>
      <c r="H14" s="22">
        <v>2700</v>
      </c>
      <c r="I14" s="33"/>
      <c r="J14" s="34" t="s">
        <v>33</v>
      </c>
      <c r="K14" s="57">
        <v>0</v>
      </c>
      <c r="L14" s="57">
        <f>K14*2700</f>
        <v>0</v>
      </c>
      <c r="M14" s="57">
        <v>0</v>
      </c>
      <c r="N14" s="57">
        <f>M14*2700</f>
        <v>0</v>
      </c>
      <c r="O14" s="57">
        <v>0</v>
      </c>
      <c r="P14" s="57">
        <f>O14*2700</f>
        <v>0</v>
      </c>
      <c r="Q14" s="57">
        <v>0</v>
      </c>
      <c r="R14" s="57">
        <f>Q14*2700</f>
        <v>0</v>
      </c>
      <c r="S14" s="9"/>
      <c r="T14" s="57">
        <v>0</v>
      </c>
      <c r="U14" s="57">
        <f>T14*2700</f>
        <v>0</v>
      </c>
      <c r="X14" s="114"/>
      <c r="Y14" s="114"/>
    </row>
    <row r="15" spans="1:25" ht="40.5" customHeight="1">
      <c r="A15" s="156"/>
      <c r="B15" s="157"/>
      <c r="C15" s="126" t="s">
        <v>31</v>
      </c>
      <c r="D15" s="127"/>
      <c r="E15" s="127"/>
      <c r="F15" s="128"/>
      <c r="G15" s="23"/>
      <c r="H15" s="23"/>
      <c r="I15" s="149" t="s">
        <v>31</v>
      </c>
      <c r="J15" s="150"/>
      <c r="K15" s="58">
        <v>8</v>
      </c>
      <c r="L15" s="59" t="s">
        <v>29</v>
      </c>
      <c r="M15" s="58">
        <v>17</v>
      </c>
      <c r="N15" s="59" t="s">
        <v>29</v>
      </c>
      <c r="O15" s="58">
        <v>21</v>
      </c>
      <c r="P15" s="59" t="s">
        <v>29</v>
      </c>
      <c r="Q15" s="58">
        <v>24</v>
      </c>
      <c r="R15" s="59" t="s">
        <v>29</v>
      </c>
      <c r="S15" s="9"/>
      <c r="T15" s="58">
        <v>27</v>
      </c>
      <c r="U15" s="59" t="s">
        <v>29</v>
      </c>
      <c r="X15" s="111"/>
      <c r="Y15" s="113"/>
    </row>
    <row r="16" spans="1:25" ht="40.5" customHeight="1">
      <c r="A16" s="152" t="s">
        <v>6</v>
      </c>
      <c r="B16" s="158"/>
      <c r="C16" s="133" t="s">
        <v>16</v>
      </c>
      <c r="D16" s="134"/>
      <c r="E16" s="134"/>
      <c r="F16" s="135"/>
      <c r="G16" s="19">
        <v>20</v>
      </c>
      <c r="H16" s="19">
        <v>164000</v>
      </c>
      <c r="I16" s="136" t="s">
        <v>22</v>
      </c>
      <c r="J16" s="137"/>
      <c r="K16" s="54">
        <v>6</v>
      </c>
      <c r="L16" s="54">
        <f>K16*8200</f>
        <v>49200</v>
      </c>
      <c r="M16" s="54">
        <v>22</v>
      </c>
      <c r="N16" s="54">
        <f>M16*8200</f>
        <v>180400</v>
      </c>
      <c r="O16" s="54">
        <v>9</v>
      </c>
      <c r="P16" s="54">
        <f>O16*8200</f>
        <v>73800</v>
      </c>
      <c r="Q16" s="54">
        <v>11</v>
      </c>
      <c r="R16" s="54">
        <f>Q16*8200</f>
        <v>90200</v>
      </c>
      <c r="S16" s="9"/>
      <c r="T16" s="54">
        <v>11</v>
      </c>
      <c r="U16" s="54">
        <f>T16*8200</f>
        <v>90200</v>
      </c>
      <c r="X16" s="111"/>
      <c r="Y16" s="111"/>
    </row>
    <row r="17" spans="1:25" ht="40.5" customHeight="1">
      <c r="A17" s="154"/>
      <c r="B17" s="159"/>
      <c r="C17" s="10"/>
      <c r="D17" s="142" t="s">
        <v>21</v>
      </c>
      <c r="E17" s="143"/>
      <c r="F17" s="144"/>
      <c r="G17" s="22">
        <v>31</v>
      </c>
      <c r="H17" s="22">
        <v>127100</v>
      </c>
      <c r="I17" s="33"/>
      <c r="J17" s="35" t="s">
        <v>32</v>
      </c>
      <c r="K17" s="54">
        <v>7</v>
      </c>
      <c r="L17" s="54">
        <f>K17*4100</f>
        <v>28700</v>
      </c>
      <c r="M17" s="54">
        <v>10</v>
      </c>
      <c r="N17" s="54">
        <f>M17*4100</f>
        <v>41000</v>
      </c>
      <c r="O17" s="57">
        <v>0</v>
      </c>
      <c r="P17" s="57">
        <f>O17*4100</f>
        <v>0</v>
      </c>
      <c r="Q17" s="57">
        <v>0</v>
      </c>
      <c r="R17" s="57">
        <f>Q17*4100</f>
        <v>0</v>
      </c>
      <c r="S17" s="9"/>
      <c r="T17" s="57">
        <v>0</v>
      </c>
      <c r="U17" s="57">
        <f>T17*4100</f>
        <v>0</v>
      </c>
      <c r="X17" s="111"/>
      <c r="Y17" s="111"/>
    </row>
    <row r="18" spans="1:25" ht="40.5" customHeight="1">
      <c r="A18" s="154"/>
      <c r="B18" s="159"/>
      <c r="C18" s="133" t="s">
        <v>23</v>
      </c>
      <c r="D18" s="134"/>
      <c r="E18" s="134"/>
      <c r="F18" s="135"/>
      <c r="G18" s="20">
        <v>9</v>
      </c>
      <c r="H18" s="20">
        <v>49500</v>
      </c>
      <c r="I18" s="140" t="s">
        <v>41</v>
      </c>
      <c r="J18" s="141"/>
      <c r="K18" s="57">
        <v>0</v>
      </c>
      <c r="L18" s="57">
        <v>0</v>
      </c>
      <c r="M18" s="57">
        <v>1</v>
      </c>
      <c r="N18" s="56">
        <f>M18*5500</f>
        <v>5500</v>
      </c>
      <c r="O18" s="57">
        <v>0</v>
      </c>
      <c r="P18" s="57">
        <v>0</v>
      </c>
      <c r="Q18" s="57">
        <v>1</v>
      </c>
      <c r="R18" s="57">
        <f>Q18*5500</f>
        <v>5500</v>
      </c>
      <c r="S18" s="9"/>
      <c r="T18" s="57">
        <v>0</v>
      </c>
      <c r="U18" s="57">
        <f>T18*5500</f>
        <v>0</v>
      </c>
      <c r="X18" s="112"/>
      <c r="Y18" s="112"/>
    </row>
    <row r="19" spans="1:25" ht="40.5" customHeight="1">
      <c r="A19" s="154"/>
      <c r="B19" s="159"/>
      <c r="C19" s="10"/>
      <c r="D19" s="142" t="s">
        <v>9</v>
      </c>
      <c r="E19" s="143"/>
      <c r="F19" s="144"/>
      <c r="G19" s="22">
        <v>8</v>
      </c>
      <c r="H19" s="22">
        <v>21600</v>
      </c>
      <c r="I19" s="33"/>
      <c r="J19" s="34" t="s">
        <v>33</v>
      </c>
      <c r="K19" s="56">
        <v>6</v>
      </c>
      <c r="L19" s="56">
        <f>K19*2700</f>
        <v>16200</v>
      </c>
      <c r="M19" s="56">
        <v>6</v>
      </c>
      <c r="N19" s="56">
        <f>M19*2700</f>
        <v>16200</v>
      </c>
      <c r="O19" s="57">
        <v>0</v>
      </c>
      <c r="P19" s="57">
        <f>O19*2700</f>
        <v>0</v>
      </c>
      <c r="Q19" s="57">
        <v>0</v>
      </c>
      <c r="R19" s="57">
        <f>Q19*2700</f>
        <v>0</v>
      </c>
      <c r="S19" s="9"/>
      <c r="T19" s="57">
        <v>0</v>
      </c>
      <c r="U19" s="57">
        <f>T19*2700</f>
        <v>0</v>
      </c>
      <c r="X19" s="112"/>
      <c r="Y19" s="112"/>
    </row>
    <row r="20" spans="1:25" ht="40.5" customHeight="1">
      <c r="A20" s="156"/>
      <c r="B20" s="160"/>
      <c r="C20" s="126" t="s">
        <v>31</v>
      </c>
      <c r="D20" s="127"/>
      <c r="E20" s="127"/>
      <c r="F20" s="128"/>
      <c r="G20" s="23"/>
      <c r="H20" s="23"/>
      <c r="I20" s="145" t="s">
        <v>31</v>
      </c>
      <c r="J20" s="146"/>
      <c r="K20" s="60">
        <v>110</v>
      </c>
      <c r="L20" s="59" t="s">
        <v>29</v>
      </c>
      <c r="M20" s="60">
        <v>134</v>
      </c>
      <c r="N20" s="59" t="s">
        <v>29</v>
      </c>
      <c r="O20" s="60">
        <v>187</v>
      </c>
      <c r="P20" s="59" t="s">
        <v>29</v>
      </c>
      <c r="Q20" s="60">
        <v>197</v>
      </c>
      <c r="R20" s="59" t="s">
        <v>29</v>
      </c>
      <c r="S20" s="9"/>
      <c r="T20" s="60">
        <v>230</v>
      </c>
      <c r="U20" s="59" t="s">
        <v>29</v>
      </c>
      <c r="X20" s="73"/>
      <c r="Y20" s="115"/>
    </row>
    <row r="21" spans="1:25" ht="40.5" customHeight="1">
      <c r="A21" s="152" t="s">
        <v>46</v>
      </c>
      <c r="B21" s="158"/>
      <c r="C21" s="133" t="s">
        <v>42</v>
      </c>
      <c r="D21" s="134"/>
      <c r="E21" s="134"/>
      <c r="F21" s="135"/>
      <c r="G21" s="19">
        <v>12</v>
      </c>
      <c r="H21" s="19">
        <v>66000</v>
      </c>
      <c r="I21" s="136" t="s">
        <v>42</v>
      </c>
      <c r="J21" s="137"/>
      <c r="K21" s="54">
        <v>8</v>
      </c>
      <c r="L21" s="54">
        <f>K21*5500</f>
        <v>44000</v>
      </c>
      <c r="M21" s="54">
        <v>7</v>
      </c>
      <c r="N21" s="54">
        <f>M21*5500</f>
        <v>38500</v>
      </c>
      <c r="O21" s="54">
        <v>6</v>
      </c>
      <c r="P21" s="54">
        <f>O21*5500</f>
        <v>33000</v>
      </c>
      <c r="Q21" s="54">
        <v>6</v>
      </c>
      <c r="R21" s="54">
        <f>Q21*5500</f>
        <v>33000</v>
      </c>
      <c r="S21" s="9"/>
      <c r="T21" s="54">
        <v>6</v>
      </c>
      <c r="U21" s="54">
        <f>T21*5500</f>
        <v>33000</v>
      </c>
      <c r="X21" s="111"/>
      <c r="Y21" s="111"/>
    </row>
    <row r="22" spans="1:25" ht="40.5" customHeight="1">
      <c r="A22" s="154"/>
      <c r="B22" s="159"/>
      <c r="C22" s="45"/>
      <c r="D22" s="142" t="s">
        <v>33</v>
      </c>
      <c r="E22" s="143"/>
      <c r="F22" s="144"/>
      <c r="G22" s="22">
        <v>6</v>
      </c>
      <c r="H22" s="22">
        <v>16200</v>
      </c>
      <c r="I22" s="33"/>
      <c r="J22" s="34" t="s">
        <v>33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9"/>
      <c r="T22" s="57">
        <v>0</v>
      </c>
      <c r="U22" s="57">
        <v>0</v>
      </c>
      <c r="X22" s="112"/>
      <c r="Y22" s="112"/>
    </row>
    <row r="23" spans="1:25" ht="40.5" customHeight="1">
      <c r="A23" s="154"/>
      <c r="B23" s="159"/>
      <c r="C23" s="126" t="s">
        <v>31</v>
      </c>
      <c r="D23" s="127"/>
      <c r="E23" s="127"/>
      <c r="F23" s="128"/>
      <c r="G23" s="23"/>
      <c r="H23" s="23"/>
      <c r="I23" s="147" t="s">
        <v>31</v>
      </c>
      <c r="J23" s="148"/>
      <c r="K23" s="60">
        <v>6</v>
      </c>
      <c r="L23" s="59" t="s">
        <v>29</v>
      </c>
      <c r="M23" s="60">
        <v>4</v>
      </c>
      <c r="N23" s="59" t="s">
        <v>29</v>
      </c>
      <c r="O23" s="60">
        <v>7</v>
      </c>
      <c r="P23" s="59" t="s">
        <v>29</v>
      </c>
      <c r="Q23" s="60">
        <v>7</v>
      </c>
      <c r="R23" s="59" t="s">
        <v>29</v>
      </c>
      <c r="S23" s="9"/>
      <c r="T23" s="60">
        <v>8</v>
      </c>
      <c r="U23" s="59" t="s">
        <v>29</v>
      </c>
      <c r="X23" s="73"/>
      <c r="Y23" s="115"/>
    </row>
    <row r="24" spans="1:25" ht="40.5" customHeight="1">
      <c r="A24" s="183" t="s">
        <v>14</v>
      </c>
      <c r="B24" s="184"/>
      <c r="C24" s="184"/>
      <c r="D24" s="184"/>
      <c r="E24" s="184"/>
      <c r="F24" s="184"/>
      <c r="G24" s="24">
        <v>1660</v>
      </c>
      <c r="H24" s="24">
        <v>18105600</v>
      </c>
      <c r="I24" s="161"/>
      <c r="J24" s="162"/>
      <c r="K24" s="61">
        <f>SUM(K6:K23)</f>
        <v>1600</v>
      </c>
      <c r="L24" s="61">
        <f>SUM(L6:L22)</f>
        <v>4272200</v>
      </c>
      <c r="M24" s="61">
        <f>SUM(M6:M23)</f>
        <v>1689</v>
      </c>
      <c r="N24" s="61">
        <f>SUM(N6:N22)</f>
        <v>3937900</v>
      </c>
      <c r="O24" s="61">
        <f>SUM(O6:O23)</f>
        <v>1699</v>
      </c>
      <c r="P24" s="61">
        <f>SUM(P6:P22)</f>
        <v>1445500</v>
      </c>
      <c r="Q24" s="61">
        <f>SUM(Q6:Q23)</f>
        <v>1688</v>
      </c>
      <c r="R24" s="61">
        <f>SUM(R6:R22)</f>
        <v>1464800</v>
      </c>
      <c r="S24" s="62"/>
      <c r="T24" s="61">
        <f>SUM(T6:T23)</f>
        <v>1694</v>
      </c>
      <c r="U24" s="61">
        <f>SUM(U6:U22)</f>
        <v>1118700</v>
      </c>
      <c r="X24" s="116"/>
      <c r="Y24" s="116"/>
    </row>
    <row r="25" spans="1:25" ht="40.5" customHeight="1">
      <c r="A25" s="120" t="s">
        <v>20</v>
      </c>
      <c r="B25" s="185"/>
      <c r="C25" s="185"/>
      <c r="D25" s="185"/>
      <c r="E25" s="185"/>
      <c r="F25" s="185"/>
      <c r="G25" s="25">
        <v>94.425483503981795</v>
      </c>
      <c r="H25" s="25">
        <v>80.902250263632951</v>
      </c>
      <c r="I25" s="163"/>
      <c r="J25" s="164"/>
      <c r="K25" s="63">
        <v>95.6</v>
      </c>
      <c r="L25" s="63">
        <v>93.1</v>
      </c>
      <c r="M25" s="63">
        <f>M24/K24*100</f>
        <v>105.5625</v>
      </c>
      <c r="N25" s="63">
        <f>N24/L24*100</f>
        <v>92.174991807499651</v>
      </c>
      <c r="O25" s="63">
        <f>O24/M24*100</f>
        <v>100.59206631142688</v>
      </c>
      <c r="P25" s="63">
        <f>P24/N24*100</f>
        <v>36.707382107214507</v>
      </c>
      <c r="Q25" s="63">
        <f>Q24/O24*100</f>
        <v>99.352560329605652</v>
      </c>
      <c r="R25" s="63">
        <f t="shared" ref="R25" si="0">R24/P24*100</f>
        <v>101.33517813905225</v>
      </c>
      <c r="S25" s="9"/>
      <c r="T25" s="63">
        <f>T24/Q24*100</f>
        <v>100.35545023696682</v>
      </c>
      <c r="U25" s="63">
        <f>U24/R24*100</f>
        <v>76.372200983069362</v>
      </c>
      <c r="X25" s="117"/>
      <c r="Y25" s="117"/>
    </row>
    <row r="26" spans="1:25" ht="22.5" customHeight="1">
      <c r="B26" s="94" t="s">
        <v>53</v>
      </c>
      <c r="C26" s="11"/>
      <c r="D26" s="13"/>
      <c r="E26" s="13"/>
      <c r="F26" s="13"/>
      <c r="G26" s="13"/>
      <c r="H26" s="28"/>
      <c r="I26" s="28"/>
      <c r="J26" s="28"/>
      <c r="K26" s="28"/>
      <c r="L26" s="31"/>
      <c r="M26" s="28"/>
      <c r="N26" s="31"/>
      <c r="O26" s="28"/>
      <c r="P26" s="31"/>
      <c r="Q26" s="28"/>
      <c r="R26" s="31"/>
      <c r="S26" s="28"/>
    </row>
    <row r="27" spans="1:25" ht="22.5" customHeight="1">
      <c r="B27" s="91"/>
      <c r="C27" s="11"/>
      <c r="D27" s="13"/>
      <c r="E27" s="13"/>
      <c r="F27" s="13"/>
      <c r="G27" s="13"/>
      <c r="H27" s="28"/>
      <c r="I27" s="28"/>
      <c r="J27" s="28"/>
      <c r="K27" s="28"/>
      <c r="L27" s="31"/>
      <c r="M27" s="28"/>
      <c r="N27" s="31"/>
      <c r="O27" s="28"/>
      <c r="P27" s="31"/>
      <c r="Q27" s="28"/>
      <c r="R27" s="31"/>
      <c r="S27" s="28"/>
    </row>
    <row r="28" spans="1:25" ht="30" customHeight="1">
      <c r="A28" s="6"/>
      <c r="C28" s="5"/>
      <c r="D28" s="14"/>
      <c r="E28" s="14"/>
      <c r="F28" s="14"/>
      <c r="G28" s="14"/>
      <c r="H28" s="29"/>
      <c r="I28" s="29"/>
      <c r="J28" s="29"/>
      <c r="K28" s="29"/>
      <c r="M28" s="29"/>
      <c r="O28" s="29"/>
      <c r="Q28" s="29"/>
      <c r="S28" s="29"/>
    </row>
    <row r="29" spans="1:25" ht="33.75" customHeight="1">
      <c r="A29" s="4" t="s">
        <v>52</v>
      </c>
      <c r="B29" s="8"/>
      <c r="C29" s="8"/>
      <c r="D29" s="8"/>
      <c r="E29" s="8"/>
      <c r="F29" s="8"/>
      <c r="G29" s="8"/>
      <c r="L29" s="3"/>
      <c r="N29" s="3"/>
      <c r="P29" s="3"/>
      <c r="R29" s="3"/>
      <c r="T29" s="3"/>
    </row>
    <row r="30" spans="1:25" ht="17.25">
      <c r="A30" s="7"/>
      <c r="B30" s="7"/>
      <c r="C30" s="186"/>
      <c r="D30" s="186"/>
      <c r="E30" s="186"/>
      <c r="F30" s="186"/>
      <c r="G30" s="7"/>
    </row>
    <row r="31" spans="1:25" ht="13.5" customHeight="1">
      <c r="A31" s="165"/>
      <c r="B31" s="166"/>
      <c r="C31" s="166"/>
      <c r="D31" s="166"/>
      <c r="E31" s="167"/>
      <c r="F31" s="171" t="s">
        <v>44</v>
      </c>
      <c r="G31" s="172"/>
      <c r="H31" s="175" t="s">
        <v>24</v>
      </c>
      <c r="I31" s="176"/>
      <c r="J31" s="48"/>
      <c r="K31" s="224" t="s">
        <v>48</v>
      </c>
      <c r="L31" s="225"/>
      <c r="M31" s="220" t="s">
        <v>0</v>
      </c>
      <c r="N31" s="221"/>
      <c r="O31" s="220" t="s">
        <v>13</v>
      </c>
      <c r="P31" s="228"/>
      <c r="Q31" s="220" t="s">
        <v>1</v>
      </c>
      <c r="R31" s="221"/>
      <c r="S31" s="82" t="s">
        <v>5</v>
      </c>
      <c r="T31" s="220" t="s">
        <v>5</v>
      </c>
      <c r="U31" s="221"/>
    </row>
    <row r="32" spans="1:25">
      <c r="A32" s="168"/>
      <c r="B32" s="169"/>
      <c r="C32" s="169"/>
      <c r="D32" s="169"/>
      <c r="E32" s="170"/>
      <c r="F32" s="173"/>
      <c r="G32" s="174"/>
      <c r="H32" s="177"/>
      <c r="I32" s="178"/>
      <c r="J32" s="46"/>
      <c r="K32" s="226"/>
      <c r="L32" s="227"/>
      <c r="M32" s="222"/>
      <c r="N32" s="223"/>
      <c r="O32" s="222"/>
      <c r="P32" s="229"/>
      <c r="Q32" s="222"/>
      <c r="R32" s="223"/>
      <c r="S32" s="83"/>
      <c r="T32" s="222"/>
      <c r="U32" s="223"/>
    </row>
    <row r="33" spans="1:21" ht="17.25">
      <c r="A33" s="187"/>
      <c r="B33" s="188"/>
      <c r="C33" s="188"/>
      <c r="D33" s="188"/>
      <c r="E33" s="188"/>
      <c r="F33" s="189"/>
      <c r="G33" s="190"/>
      <c r="H33" s="131"/>
      <c r="I33" s="132"/>
      <c r="J33" s="3"/>
      <c r="K33" s="50"/>
      <c r="L33" s="47"/>
      <c r="M33" s="84"/>
      <c r="N33" s="49"/>
      <c r="O33" s="3"/>
      <c r="P33" s="77" t="s">
        <v>10</v>
      </c>
      <c r="Q33" s="75"/>
      <c r="R33" s="76" t="s">
        <v>3</v>
      </c>
      <c r="S33" s="85" t="s">
        <v>7</v>
      </c>
      <c r="T33" s="50"/>
      <c r="U33" s="76" t="s">
        <v>7</v>
      </c>
    </row>
    <row r="34" spans="1:21" ht="40.5" hidden="1" customHeight="1">
      <c r="A34" s="138" t="s">
        <v>49</v>
      </c>
      <c r="B34" s="139"/>
      <c r="C34" s="139"/>
      <c r="D34" s="139"/>
      <c r="E34" s="139"/>
      <c r="F34" s="122">
        <v>15</v>
      </c>
      <c r="G34" s="123"/>
      <c r="H34" s="122">
        <v>12</v>
      </c>
      <c r="I34" s="123"/>
      <c r="J34" s="68"/>
      <c r="K34" s="69"/>
      <c r="L34" s="70">
        <v>12</v>
      </c>
      <c r="M34" s="71"/>
      <c r="N34" s="72">
        <v>9</v>
      </c>
      <c r="O34" s="71"/>
      <c r="P34" s="73">
        <v>19</v>
      </c>
      <c r="Q34" s="129">
        <v>308636.962</v>
      </c>
      <c r="R34" s="130"/>
      <c r="S34" s="74">
        <v>241837387</v>
      </c>
      <c r="T34" s="122">
        <v>253639406</v>
      </c>
      <c r="U34" s="123"/>
    </row>
    <row r="35" spans="1:21" ht="40.5" customHeight="1">
      <c r="A35" s="138" t="s">
        <v>34</v>
      </c>
      <c r="B35" s="139"/>
      <c r="C35" s="139"/>
      <c r="D35" s="139"/>
      <c r="E35" s="139"/>
      <c r="F35" s="122">
        <v>15</v>
      </c>
      <c r="G35" s="123"/>
      <c r="H35" s="122">
        <v>12</v>
      </c>
      <c r="I35" s="123"/>
      <c r="J35" s="68"/>
      <c r="K35" s="69"/>
      <c r="L35" s="70">
        <v>12</v>
      </c>
      <c r="M35" s="71"/>
      <c r="N35" s="72">
        <v>9</v>
      </c>
      <c r="O35" s="71"/>
      <c r="P35" s="73">
        <v>19</v>
      </c>
      <c r="Q35" s="129">
        <v>212082.07199999999</v>
      </c>
      <c r="R35" s="130"/>
      <c r="S35" s="74">
        <v>253639406</v>
      </c>
      <c r="T35" s="122">
        <v>199074819</v>
      </c>
      <c r="U35" s="123"/>
    </row>
    <row r="36" spans="1:21" ht="40.5" customHeight="1">
      <c r="A36" s="138" t="s">
        <v>35</v>
      </c>
      <c r="B36" s="139"/>
      <c r="C36" s="139"/>
      <c r="D36" s="139"/>
      <c r="E36" s="139"/>
      <c r="F36" s="122">
        <v>15</v>
      </c>
      <c r="G36" s="123"/>
      <c r="H36" s="122">
        <v>12</v>
      </c>
      <c r="I36" s="123"/>
      <c r="J36" s="68"/>
      <c r="K36" s="69"/>
      <c r="L36" s="70">
        <v>12</v>
      </c>
      <c r="M36" s="71"/>
      <c r="N36" s="72">
        <v>10</v>
      </c>
      <c r="O36" s="71"/>
      <c r="P36" s="73">
        <v>19</v>
      </c>
      <c r="Q36" s="129">
        <v>238386.58</v>
      </c>
      <c r="R36" s="130"/>
      <c r="S36" s="74">
        <v>199074819</v>
      </c>
      <c r="T36" s="122">
        <v>206511294</v>
      </c>
      <c r="U36" s="123"/>
    </row>
    <row r="37" spans="1:21" ht="40.5" customHeight="1">
      <c r="A37" s="138" t="s">
        <v>43</v>
      </c>
      <c r="B37" s="139"/>
      <c r="C37" s="139"/>
      <c r="D37" s="139"/>
      <c r="E37" s="139"/>
      <c r="F37" s="122">
        <v>14</v>
      </c>
      <c r="G37" s="123"/>
      <c r="H37" s="122">
        <v>12</v>
      </c>
      <c r="I37" s="123"/>
      <c r="J37" s="68"/>
      <c r="K37" s="69"/>
      <c r="L37" s="70">
        <v>12</v>
      </c>
      <c r="M37" s="71"/>
      <c r="N37" s="72">
        <v>9</v>
      </c>
      <c r="O37" s="71"/>
      <c r="P37" s="73">
        <v>18</v>
      </c>
      <c r="Q37" s="129">
        <v>210338.51</v>
      </c>
      <c r="R37" s="130"/>
      <c r="S37" s="74">
        <v>206511294</v>
      </c>
      <c r="T37" s="122">
        <v>180662806</v>
      </c>
      <c r="U37" s="123"/>
    </row>
    <row r="38" spans="1:21" ht="40.5" customHeight="1">
      <c r="A38" s="138" t="s">
        <v>47</v>
      </c>
      <c r="B38" s="139"/>
      <c r="C38" s="139"/>
      <c r="D38" s="139"/>
      <c r="E38" s="139"/>
      <c r="F38" s="80">
        <v>13</v>
      </c>
      <c r="G38" s="81"/>
      <c r="H38" s="80"/>
      <c r="I38" s="74"/>
      <c r="J38" s="68"/>
      <c r="K38" s="69"/>
      <c r="L38" s="70">
        <v>12</v>
      </c>
      <c r="M38" s="71"/>
      <c r="N38" s="72">
        <v>9</v>
      </c>
      <c r="O38" s="71"/>
      <c r="P38" s="73">
        <v>17</v>
      </c>
      <c r="Q38" s="129">
        <v>338188.38900000002</v>
      </c>
      <c r="R38" s="130"/>
      <c r="S38" s="74"/>
      <c r="T38" s="122">
        <v>233327031</v>
      </c>
      <c r="U38" s="123"/>
    </row>
    <row r="39" spans="1:21" s="79" customFormat="1" ht="40.5" customHeight="1">
      <c r="A39" s="202" t="s">
        <v>50</v>
      </c>
      <c r="B39" s="203"/>
      <c r="C39" s="203"/>
      <c r="D39" s="203"/>
      <c r="E39" s="203"/>
      <c r="F39" s="124">
        <v>13</v>
      </c>
      <c r="G39" s="125"/>
      <c r="H39" s="204">
        <v>12</v>
      </c>
      <c r="I39" s="205"/>
      <c r="J39" s="87"/>
      <c r="K39" s="88"/>
      <c r="L39" s="95">
        <v>11</v>
      </c>
      <c r="M39" s="89"/>
      <c r="N39" s="96">
        <v>7</v>
      </c>
      <c r="O39" s="89"/>
      <c r="P39" s="97">
        <v>16</v>
      </c>
      <c r="Q39" s="207">
        <v>332220.40700000001</v>
      </c>
      <c r="R39" s="208"/>
      <c r="S39" s="90">
        <v>180662806</v>
      </c>
      <c r="T39" s="124">
        <v>229656037</v>
      </c>
      <c r="U39" s="125"/>
    </row>
    <row r="40" spans="1:21" ht="30" hidden="1" customHeight="1">
      <c r="A40" s="180" t="s">
        <v>15</v>
      </c>
      <c r="B40" s="181"/>
      <c r="C40" s="181"/>
      <c r="D40" s="181"/>
      <c r="E40" s="182"/>
      <c r="F40" s="16"/>
      <c r="G40" s="26"/>
      <c r="H40" s="30"/>
      <c r="I40" s="30"/>
      <c r="J40" s="30"/>
      <c r="K40" s="30"/>
      <c r="L40" s="36">
        <v>17</v>
      </c>
      <c r="M40" s="30"/>
      <c r="N40" s="36">
        <v>17</v>
      </c>
      <c r="O40" s="30"/>
      <c r="P40" s="36">
        <v>17</v>
      </c>
      <c r="Q40" s="30"/>
      <c r="R40" s="43"/>
      <c r="S40" s="30"/>
      <c r="T40" s="36">
        <v>17</v>
      </c>
    </row>
    <row r="41" spans="1:21" ht="22.5" customHeight="1">
      <c r="A41" s="7"/>
      <c r="B41" s="9" t="s">
        <v>27</v>
      </c>
      <c r="C41" s="12"/>
      <c r="D41" s="15"/>
      <c r="E41" s="15"/>
      <c r="F41" s="15"/>
      <c r="G41" s="15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21" ht="22.5" customHeight="1">
      <c r="A42" s="7"/>
      <c r="B42" s="91" t="s">
        <v>26</v>
      </c>
      <c r="C42" s="12"/>
      <c r="D42" s="15"/>
      <c r="E42" s="15"/>
      <c r="F42" s="15"/>
      <c r="G42" s="15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21" ht="22.5" customHeight="1">
      <c r="A43" s="7"/>
      <c r="B43" s="91" t="s">
        <v>17</v>
      </c>
      <c r="C43" s="12"/>
      <c r="D43" s="15"/>
      <c r="E43" s="15"/>
      <c r="F43" s="15"/>
      <c r="G43" s="15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21">
      <c r="A44" s="7"/>
      <c r="B44" s="86"/>
      <c r="C44" s="7"/>
      <c r="D44" s="7"/>
      <c r="E44" s="7"/>
      <c r="F44" s="7"/>
      <c r="G44" s="7"/>
    </row>
    <row r="45" spans="1:21">
      <c r="A45" s="7"/>
      <c r="C45" s="7"/>
      <c r="D45" s="7"/>
      <c r="E45" s="7"/>
      <c r="F45" s="7"/>
      <c r="G45" s="7"/>
    </row>
    <row r="46" spans="1:2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06"/>
      <c r="P46" s="206"/>
      <c r="Q46" s="206"/>
    </row>
    <row r="47" spans="1:2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37"/>
      <c r="M47" s="7"/>
      <c r="N47" s="7"/>
      <c r="O47" s="206"/>
      <c r="P47" s="206"/>
      <c r="Q47" s="206"/>
      <c r="R47" s="206"/>
      <c r="S47" s="206"/>
    </row>
    <row r="48" spans="1:21">
      <c r="A48" s="7"/>
      <c r="B48" s="38"/>
      <c r="C48" s="191"/>
      <c r="D48" s="191"/>
      <c r="E48" s="191"/>
      <c r="F48" s="191"/>
      <c r="G48" s="191"/>
      <c r="H48" s="206"/>
      <c r="I48" s="206"/>
      <c r="J48" s="206"/>
      <c r="K48" s="206"/>
      <c r="L48" s="206"/>
      <c r="M48" s="206"/>
      <c r="N48" s="206"/>
      <c r="O48" s="100"/>
      <c r="P48" s="99"/>
      <c r="Q48" s="39"/>
      <c r="R48" s="191"/>
      <c r="S48" s="191"/>
    </row>
    <row r="49" spans="1:19">
      <c r="A49" s="7"/>
      <c r="B49" s="98"/>
      <c r="C49" s="38"/>
      <c r="D49" s="52"/>
      <c r="E49" s="52"/>
      <c r="F49" s="52"/>
      <c r="G49" s="52"/>
      <c r="H49" s="179"/>
      <c r="I49" s="179"/>
      <c r="J49" s="179"/>
      <c r="K49" s="179"/>
      <c r="L49" s="179"/>
      <c r="M49" s="179"/>
      <c r="N49" s="179"/>
      <c r="O49" s="102"/>
      <c r="P49" s="102"/>
      <c r="Q49" s="40"/>
      <c r="R49" s="192"/>
      <c r="S49" s="192"/>
    </row>
    <row r="50" spans="1:19">
      <c r="A50" s="7"/>
      <c r="B50" s="98"/>
      <c r="C50" s="38"/>
      <c r="D50" s="52"/>
      <c r="E50" s="52"/>
      <c r="F50" s="52"/>
      <c r="G50" s="52"/>
      <c r="H50" s="179"/>
      <c r="I50" s="179"/>
      <c r="J50" s="179"/>
      <c r="K50" s="179"/>
      <c r="L50" s="179"/>
      <c r="M50" s="179"/>
      <c r="N50" s="179"/>
      <c r="O50" s="102"/>
      <c r="P50" s="102"/>
      <c r="Q50" s="40"/>
      <c r="R50" s="192"/>
      <c r="S50" s="192"/>
    </row>
    <row r="51" spans="1:19">
      <c r="A51" s="7"/>
      <c r="B51" s="98"/>
      <c r="C51" s="38"/>
      <c r="D51" s="52"/>
      <c r="E51" s="52"/>
      <c r="F51" s="52"/>
      <c r="G51" s="52"/>
      <c r="H51" s="179"/>
      <c r="I51" s="179"/>
      <c r="J51" s="179"/>
      <c r="K51" s="179"/>
      <c r="L51" s="179"/>
      <c r="M51" s="179"/>
      <c r="N51" s="179"/>
      <c r="O51" s="102"/>
      <c r="P51" s="102"/>
      <c r="Q51" s="40"/>
      <c r="R51" s="192"/>
      <c r="S51" s="192"/>
    </row>
    <row r="52" spans="1:19">
      <c r="A52" s="7"/>
      <c r="B52" s="98"/>
      <c r="C52" s="38"/>
      <c r="D52" s="52"/>
      <c r="E52" s="52"/>
      <c r="F52" s="52"/>
      <c r="G52" s="52"/>
      <c r="H52" s="151"/>
      <c r="I52" s="151"/>
      <c r="J52" s="151"/>
      <c r="K52" s="151"/>
      <c r="L52" s="151"/>
      <c r="M52" s="151"/>
      <c r="N52" s="151"/>
      <c r="O52" s="102"/>
      <c r="P52" s="102"/>
      <c r="Q52" s="40"/>
      <c r="R52" s="192"/>
      <c r="S52" s="192"/>
    </row>
    <row r="53" spans="1:19">
      <c r="A53" s="7"/>
      <c r="B53" s="98"/>
      <c r="C53" s="38"/>
      <c r="D53" s="52"/>
      <c r="E53" s="52"/>
      <c r="F53" s="52"/>
      <c r="G53" s="52"/>
      <c r="H53" s="179"/>
      <c r="I53" s="179"/>
      <c r="J53" s="179"/>
      <c r="K53" s="179"/>
      <c r="L53" s="179"/>
      <c r="M53" s="179"/>
      <c r="N53" s="179"/>
      <c r="O53" s="102"/>
      <c r="P53" s="102"/>
      <c r="Q53" s="40"/>
      <c r="R53" s="192"/>
      <c r="S53" s="192"/>
    </row>
    <row r="54" spans="1:19">
      <c r="A54" s="7"/>
      <c r="B54" s="98"/>
      <c r="C54" s="151"/>
      <c r="D54" s="151"/>
      <c r="E54" s="151"/>
      <c r="F54" s="151"/>
      <c r="G54" s="52"/>
      <c r="H54" s="179"/>
      <c r="I54" s="179"/>
      <c r="J54" s="179"/>
      <c r="K54" s="179"/>
      <c r="L54" s="179"/>
      <c r="M54" s="179"/>
      <c r="N54" s="179"/>
      <c r="O54" s="102"/>
      <c r="P54" s="102"/>
      <c r="Q54" s="41"/>
      <c r="R54" s="192"/>
      <c r="S54" s="192"/>
    </row>
    <row r="55" spans="1:19">
      <c r="A55" s="7"/>
      <c r="B55" s="98"/>
      <c r="C55" s="151"/>
      <c r="D55" s="151"/>
      <c r="E55" s="151"/>
      <c r="F55" s="151"/>
      <c r="G55" s="52"/>
      <c r="H55" s="151"/>
      <c r="I55" s="151"/>
      <c r="J55" s="151"/>
      <c r="K55" s="151"/>
      <c r="L55" s="151"/>
      <c r="M55" s="151"/>
      <c r="N55" s="151"/>
      <c r="O55" s="102"/>
      <c r="P55" s="102"/>
      <c r="Q55" s="41"/>
      <c r="R55" s="191"/>
      <c r="S55" s="191"/>
    </row>
    <row r="56" spans="1:19">
      <c r="A56" s="7"/>
      <c r="B56" s="98"/>
      <c r="C56" s="151"/>
      <c r="D56" s="151"/>
      <c r="E56" s="151"/>
      <c r="F56" s="52"/>
      <c r="G56" s="52"/>
      <c r="H56" s="179"/>
      <c r="I56" s="179"/>
      <c r="J56" s="179"/>
      <c r="K56" s="179"/>
      <c r="L56" s="179"/>
      <c r="M56" s="179"/>
      <c r="N56" s="179"/>
      <c r="O56" s="102"/>
      <c r="P56" s="102"/>
      <c r="Q56" s="41"/>
      <c r="R56" s="192"/>
      <c r="S56" s="192"/>
    </row>
    <row r="57" spans="1:19">
      <c r="A57" s="7"/>
      <c r="B57" s="98"/>
      <c r="C57" s="38"/>
      <c r="D57" s="52"/>
      <c r="E57" s="52"/>
      <c r="F57" s="103"/>
      <c r="G57" s="52"/>
      <c r="H57" s="193"/>
      <c r="I57" s="194"/>
      <c r="J57" s="194"/>
      <c r="K57" s="194"/>
      <c r="L57" s="194"/>
      <c r="M57" s="194"/>
      <c r="N57" s="194"/>
      <c r="O57" s="102"/>
      <c r="P57" s="102"/>
      <c r="Q57" s="52"/>
      <c r="R57" s="192"/>
      <c r="S57" s="192"/>
    </row>
    <row r="58" spans="1:19">
      <c r="A58" s="7"/>
      <c r="B58" s="98"/>
      <c r="C58" s="38"/>
      <c r="D58" s="52"/>
      <c r="E58" s="52"/>
      <c r="F58" s="52"/>
      <c r="G58" s="52"/>
      <c r="H58" s="179"/>
      <c r="I58" s="179"/>
      <c r="J58" s="179"/>
      <c r="K58" s="179"/>
      <c r="L58" s="179"/>
      <c r="M58" s="179"/>
      <c r="N58" s="179"/>
      <c r="O58" s="102"/>
      <c r="P58" s="102"/>
      <c r="Q58" s="41"/>
      <c r="R58" s="192"/>
      <c r="S58" s="192"/>
    </row>
    <row r="59" spans="1:19">
      <c r="A59" s="7"/>
      <c r="B59" s="98"/>
      <c r="C59" s="38"/>
      <c r="D59" s="52"/>
      <c r="E59" s="52"/>
      <c r="F59" s="52"/>
      <c r="G59" s="52"/>
      <c r="H59" s="179"/>
      <c r="I59" s="179"/>
      <c r="J59" s="179"/>
      <c r="K59" s="179"/>
      <c r="L59" s="179"/>
      <c r="M59" s="179"/>
      <c r="N59" s="179"/>
      <c r="O59" s="102"/>
      <c r="P59" s="102"/>
      <c r="Q59" s="41"/>
      <c r="R59" s="192"/>
      <c r="S59" s="192"/>
    </row>
    <row r="60" spans="1:19">
      <c r="A60" s="7"/>
      <c r="B60" s="98"/>
      <c r="C60" s="151"/>
      <c r="D60" s="151"/>
      <c r="E60" s="151"/>
      <c r="F60" s="151"/>
      <c r="G60" s="52"/>
      <c r="H60" s="179"/>
      <c r="I60" s="179"/>
      <c r="J60" s="179"/>
      <c r="K60" s="179"/>
      <c r="L60" s="179"/>
      <c r="M60" s="179"/>
      <c r="N60" s="179"/>
      <c r="O60" s="102"/>
      <c r="P60" s="102"/>
      <c r="Q60" s="41"/>
      <c r="R60" s="192"/>
      <c r="S60" s="192"/>
    </row>
    <row r="61" spans="1:19">
      <c r="A61" s="7"/>
      <c r="B61" s="3"/>
      <c r="C61" s="151"/>
      <c r="D61" s="151"/>
      <c r="E61" s="151"/>
      <c r="F61" s="151"/>
      <c r="G61" s="3"/>
      <c r="H61" s="151"/>
      <c r="I61" s="151"/>
      <c r="J61" s="151"/>
      <c r="K61" s="151"/>
      <c r="L61" s="151"/>
      <c r="M61" s="151"/>
      <c r="N61" s="151"/>
      <c r="O61" s="104"/>
      <c r="P61" s="104"/>
      <c r="Q61" s="3"/>
      <c r="R61" s="198"/>
      <c r="S61" s="198"/>
    </row>
    <row r="62" spans="1:19">
      <c r="A62" s="7"/>
      <c r="B62" s="98"/>
      <c r="C62" s="38"/>
      <c r="D62" s="52"/>
      <c r="E62" s="52"/>
      <c r="F62" s="105"/>
      <c r="G62" s="52"/>
      <c r="H62" s="193"/>
      <c r="I62" s="194"/>
      <c r="J62" s="194"/>
      <c r="K62" s="194"/>
      <c r="L62" s="194"/>
      <c r="M62" s="194"/>
      <c r="N62" s="194"/>
      <c r="O62" s="102"/>
      <c r="P62" s="102"/>
      <c r="Q62" s="52"/>
      <c r="R62" s="51"/>
      <c r="S62" s="51"/>
    </row>
    <row r="63" spans="1:19">
      <c r="A63" s="7"/>
      <c r="B63" s="98"/>
      <c r="C63" s="38"/>
      <c r="D63" s="52"/>
      <c r="E63" s="52"/>
      <c r="F63" s="3"/>
      <c r="G63" s="106"/>
      <c r="H63" s="195"/>
      <c r="I63" s="195"/>
      <c r="J63" s="195"/>
      <c r="K63" s="195"/>
      <c r="L63" s="195"/>
      <c r="M63" s="195"/>
      <c r="N63" s="195"/>
      <c r="O63" s="102"/>
      <c r="P63" s="102"/>
      <c r="Q63" s="41"/>
      <c r="R63" s="199"/>
      <c r="S63" s="199"/>
    </row>
    <row r="64" spans="1:19">
      <c r="A64" s="7"/>
      <c r="B64" s="98"/>
      <c r="C64" s="38"/>
      <c r="D64" s="52"/>
      <c r="E64" s="52"/>
      <c r="F64" s="3"/>
      <c r="G64" s="52"/>
      <c r="H64" s="200"/>
      <c r="I64" s="201"/>
      <c r="J64" s="201"/>
      <c r="K64" s="201"/>
      <c r="L64" s="201"/>
      <c r="M64" s="201"/>
      <c r="N64" s="201"/>
      <c r="O64" s="102"/>
      <c r="P64" s="102"/>
      <c r="Q64" s="52"/>
      <c r="R64" s="199"/>
      <c r="S64" s="199"/>
    </row>
    <row r="65" spans="1:20">
      <c r="A65" s="7"/>
      <c r="B65" s="98"/>
      <c r="C65" s="38"/>
      <c r="D65" s="52"/>
      <c r="E65" s="52"/>
      <c r="F65" s="52"/>
      <c r="G65" s="52"/>
      <c r="H65" s="195"/>
      <c r="I65" s="195"/>
      <c r="J65" s="195"/>
      <c r="K65" s="195"/>
      <c r="L65" s="195"/>
      <c r="M65" s="195"/>
      <c r="N65" s="195"/>
      <c r="O65" s="102"/>
      <c r="P65" s="102"/>
      <c r="Q65" s="40"/>
      <c r="R65" s="192"/>
      <c r="S65" s="192"/>
    </row>
    <row r="66" spans="1:20">
      <c r="A66" s="7"/>
      <c r="B66" s="98"/>
      <c r="C66" s="38"/>
      <c r="D66" s="52"/>
      <c r="E66" s="52"/>
      <c r="F66" s="52"/>
      <c r="G66" s="52"/>
      <c r="H66" s="195"/>
      <c r="I66" s="195"/>
      <c r="J66" s="195"/>
      <c r="K66" s="195"/>
      <c r="L66" s="195"/>
      <c r="M66" s="195"/>
      <c r="N66" s="195"/>
      <c r="O66" s="102"/>
      <c r="P66" s="102"/>
      <c r="Q66" s="40"/>
      <c r="R66" s="192"/>
      <c r="S66" s="192"/>
    </row>
    <row r="67" spans="1:20">
      <c r="A67" s="7"/>
      <c r="B67" s="98"/>
      <c r="C67" s="38"/>
      <c r="D67" s="52"/>
      <c r="E67" s="52"/>
      <c r="F67" s="52"/>
      <c r="G67" s="52"/>
      <c r="H67" s="195"/>
      <c r="I67" s="195"/>
      <c r="J67" s="195"/>
      <c r="K67" s="195"/>
      <c r="L67" s="195"/>
      <c r="M67" s="195"/>
      <c r="N67" s="195"/>
      <c r="O67" s="107"/>
      <c r="P67" s="107"/>
      <c r="Q67" s="40"/>
      <c r="R67" s="192"/>
      <c r="S67" s="192"/>
    </row>
    <row r="68" spans="1:20">
      <c r="A68" s="7"/>
      <c r="B68" s="52"/>
      <c r="C68" s="52"/>
      <c r="D68" s="101"/>
      <c r="E68" s="101"/>
      <c r="F68" s="108"/>
      <c r="G68" s="52"/>
      <c r="H68" s="196"/>
      <c r="I68" s="196"/>
      <c r="J68" s="196"/>
      <c r="K68" s="196"/>
      <c r="L68" s="196"/>
      <c r="M68" s="196"/>
      <c r="N68" s="38"/>
      <c r="O68" s="101"/>
      <c r="P68" s="101"/>
      <c r="Q68" s="42"/>
      <c r="R68" s="197"/>
      <c r="S68" s="197"/>
    </row>
    <row r="69" spans="1:20" ht="17.25" customHeight="1">
      <c r="A69" s="7"/>
      <c r="B69" s="7"/>
      <c r="C69" s="7"/>
      <c r="D69" s="7"/>
      <c r="E69" s="7"/>
      <c r="F69" s="7"/>
      <c r="G69" s="7"/>
      <c r="L69" s="38"/>
      <c r="N69" s="38"/>
      <c r="P69" s="38"/>
      <c r="R69" s="38"/>
      <c r="T69" s="38"/>
    </row>
    <row r="70" spans="1:20">
      <c r="B70" s="7"/>
      <c r="C70" s="7"/>
      <c r="D70" s="7"/>
      <c r="E70" s="7"/>
      <c r="F70" s="7"/>
      <c r="G70" s="7"/>
      <c r="H70" s="7"/>
      <c r="I70" s="7"/>
      <c r="J70" s="7"/>
      <c r="K70" s="7"/>
      <c r="L70" s="38"/>
      <c r="M70" s="7"/>
      <c r="N70" s="38"/>
      <c r="O70" s="7"/>
      <c r="P70" s="38"/>
      <c r="Q70" s="7"/>
      <c r="R70" s="38"/>
      <c r="S70" s="7"/>
      <c r="T70" s="38"/>
    </row>
  </sheetData>
  <mergeCells count="137">
    <mergeCell ref="X4:Y4"/>
    <mergeCell ref="A38:E38"/>
    <mergeCell ref="Q38:R38"/>
    <mergeCell ref="T38:U38"/>
    <mergeCell ref="O4:P4"/>
    <mergeCell ref="Q4:R4"/>
    <mergeCell ref="C6:F6"/>
    <mergeCell ref="I6:J6"/>
    <mergeCell ref="D7:F7"/>
    <mergeCell ref="C8:F8"/>
    <mergeCell ref="I8:J8"/>
    <mergeCell ref="A4:F5"/>
    <mergeCell ref="I4:J5"/>
    <mergeCell ref="A6:B10"/>
    <mergeCell ref="D9:F9"/>
    <mergeCell ref="I10:J10"/>
    <mergeCell ref="T4:U4"/>
    <mergeCell ref="T31:U32"/>
    <mergeCell ref="K31:L32"/>
    <mergeCell ref="M31:N32"/>
    <mergeCell ref="O31:P32"/>
    <mergeCell ref="Q31:R32"/>
    <mergeCell ref="D17:F17"/>
    <mergeCell ref="C18:F18"/>
    <mergeCell ref="H49:N49"/>
    <mergeCell ref="R49:S49"/>
    <mergeCell ref="A37:E37"/>
    <mergeCell ref="F37:G37"/>
    <mergeCell ref="H37:I37"/>
    <mergeCell ref="A39:E39"/>
    <mergeCell ref="F39:G39"/>
    <mergeCell ref="H39:I39"/>
    <mergeCell ref="Q36:R36"/>
    <mergeCell ref="O46:Q46"/>
    <mergeCell ref="O47:P47"/>
    <mergeCell ref="Q47:S47"/>
    <mergeCell ref="C48:E48"/>
    <mergeCell ref="F48:G48"/>
    <mergeCell ref="H48:N48"/>
    <mergeCell ref="R48:S48"/>
    <mergeCell ref="Q39:R39"/>
    <mergeCell ref="Q37:R37"/>
    <mergeCell ref="H65:N65"/>
    <mergeCell ref="R65:S65"/>
    <mergeCell ref="H66:N66"/>
    <mergeCell ref="R66:S66"/>
    <mergeCell ref="H67:N67"/>
    <mergeCell ref="R67:S67"/>
    <mergeCell ref="H68:M68"/>
    <mergeCell ref="R68:S68"/>
    <mergeCell ref="R59:S59"/>
    <mergeCell ref="H60:N60"/>
    <mergeCell ref="R60:S60"/>
    <mergeCell ref="H61:N61"/>
    <mergeCell ref="R61:S61"/>
    <mergeCell ref="H62:N62"/>
    <mergeCell ref="H63:N63"/>
    <mergeCell ref="R63:S63"/>
    <mergeCell ref="H64:N64"/>
    <mergeCell ref="R64:S64"/>
    <mergeCell ref="R55:S55"/>
    <mergeCell ref="C56:E56"/>
    <mergeCell ref="H56:N56"/>
    <mergeCell ref="R56:S56"/>
    <mergeCell ref="H57:N57"/>
    <mergeCell ref="R57:S57"/>
    <mergeCell ref="H58:N58"/>
    <mergeCell ref="R58:S58"/>
    <mergeCell ref="H50:N50"/>
    <mergeCell ref="R50:S50"/>
    <mergeCell ref="H51:N51"/>
    <mergeCell ref="R51:S51"/>
    <mergeCell ref="H52:N52"/>
    <mergeCell ref="R52:S52"/>
    <mergeCell ref="H53:N53"/>
    <mergeCell ref="C54:E55"/>
    <mergeCell ref="F54:F55"/>
    <mergeCell ref="R53:S53"/>
    <mergeCell ref="H54:N54"/>
    <mergeCell ref="R54:S54"/>
    <mergeCell ref="C60:E61"/>
    <mergeCell ref="F60:F61"/>
    <mergeCell ref="A11:B15"/>
    <mergeCell ref="A16:B20"/>
    <mergeCell ref="I24:J25"/>
    <mergeCell ref="A31:E32"/>
    <mergeCell ref="F31:G32"/>
    <mergeCell ref="H31:I32"/>
    <mergeCell ref="H59:N59"/>
    <mergeCell ref="H55:N55"/>
    <mergeCell ref="A40:E40"/>
    <mergeCell ref="A34:E34"/>
    <mergeCell ref="F34:G34"/>
    <mergeCell ref="H34:I34"/>
    <mergeCell ref="A35:E35"/>
    <mergeCell ref="F35:G35"/>
    <mergeCell ref="H35:I35"/>
    <mergeCell ref="A24:F24"/>
    <mergeCell ref="A25:F25"/>
    <mergeCell ref="C30:F30"/>
    <mergeCell ref="A33:E33"/>
    <mergeCell ref="F33:G33"/>
    <mergeCell ref="A21:B23"/>
    <mergeCell ref="C21:F21"/>
    <mergeCell ref="D22:F22"/>
    <mergeCell ref="I23:J23"/>
    <mergeCell ref="C11:F11"/>
    <mergeCell ref="I11:J11"/>
    <mergeCell ref="D12:F12"/>
    <mergeCell ref="C13:F13"/>
    <mergeCell ref="I13:J13"/>
    <mergeCell ref="D14:F14"/>
    <mergeCell ref="I15:J15"/>
    <mergeCell ref="G4:H4"/>
    <mergeCell ref="K4:L4"/>
    <mergeCell ref="M4:N4"/>
    <mergeCell ref="T34:U34"/>
    <mergeCell ref="T35:U35"/>
    <mergeCell ref="T36:U36"/>
    <mergeCell ref="T37:U37"/>
    <mergeCell ref="T39:U39"/>
    <mergeCell ref="C10:F10"/>
    <mergeCell ref="C15:F15"/>
    <mergeCell ref="C20:F20"/>
    <mergeCell ref="Q34:R34"/>
    <mergeCell ref="Q35:R35"/>
    <mergeCell ref="H33:I33"/>
    <mergeCell ref="C16:F16"/>
    <mergeCell ref="I16:J16"/>
    <mergeCell ref="C23:F23"/>
    <mergeCell ref="A36:E36"/>
    <mergeCell ref="F36:G36"/>
    <mergeCell ref="H36:I36"/>
    <mergeCell ref="I18:J18"/>
    <mergeCell ref="D19:F19"/>
    <mergeCell ref="I20:J20"/>
    <mergeCell ref="I21:J21"/>
  </mergeCells>
  <phoneticPr fontId="2"/>
  <pageMargins left="0.59055118110236227" right="0" top="0.47244094488188981" bottom="0" header="0.19685039370078741" footer="0.39370078740157483"/>
  <pageSetup paperSize="9" scale="58" orientation="portrait" r:id="rId1"/>
  <headerFooter scaleWithDoc="0" alignWithMargins="0">
    <oddHeader>&amp;C&amp;"ＭＳ 明朝,標準"&amp;8令和2年度 秋田県税務統計書</oddHeader>
    <oddFooter>&amp;C&amp;"ＭＳ 明朝,標準"&amp;9- 60 -</oddFooter>
  </headerFooter>
  <rowBreaks count="1" manualBreakCount="1">
    <brk id="4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狩猟税・産廃税</vt:lpstr>
      <vt:lpstr>狩猟税・産廃税!Print_Area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2021-11-18T06:25:24Z</cp:lastPrinted>
  <dcterms:created xsi:type="dcterms:W3CDTF">1997-09-28T23:56:26Z</dcterms:created>
  <dcterms:modified xsi:type="dcterms:W3CDTF">2023-02-06T06:19:39Z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2019-10-06T05:23:40Z</vt:filetime>
  </property>
</Properties>
</file>