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8B3E437B-EE0B-4A59-8F0D-04551CD0A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たばこ税" sheetId="2" r:id="rId1"/>
  </sheets>
  <definedNames>
    <definedName name="_xlnm.Print_Area" localSheetId="0">県たばこ税!$A$1:$K$54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I26" i="2"/>
  <c r="I53" i="2"/>
  <c r="I39" i="2"/>
  <c r="K35" i="2" l="1"/>
  <c r="G7" i="2"/>
  <c r="X52" i="2"/>
  <c r="I52" i="2"/>
  <c r="I51" i="2"/>
  <c r="I50" i="2"/>
  <c r="G50" i="2"/>
  <c r="F50" i="2"/>
  <c r="I47" i="2"/>
  <c r="K39" i="2"/>
  <c r="I38" i="2"/>
  <c r="I37" i="2"/>
  <c r="I36" i="2"/>
  <c r="I35" i="2"/>
  <c r="I34" i="2"/>
  <c r="G26" i="2"/>
  <c r="G25" i="2"/>
  <c r="G24" i="2"/>
  <c r="I24" i="2" s="1"/>
  <c r="E21" i="2"/>
  <c r="G20" i="2"/>
  <c r="F19" i="2"/>
  <c r="F21" i="2" s="1"/>
  <c r="D19" i="2"/>
  <c r="D21" i="2" s="1"/>
  <c r="G18" i="2"/>
  <c r="G17" i="2"/>
  <c r="G16" i="2"/>
  <c r="G15" i="2"/>
  <c r="G14" i="2"/>
  <c r="G13" i="2"/>
  <c r="G12" i="2"/>
  <c r="G11" i="2"/>
  <c r="G10" i="2"/>
  <c r="G9" i="2"/>
  <c r="G8" i="2"/>
  <c r="K37" i="2" l="1"/>
  <c r="K36" i="2"/>
  <c r="K38" i="2"/>
  <c r="I25" i="2"/>
  <c r="G21" i="2"/>
</calcChain>
</file>

<file path=xl/sharedStrings.xml><?xml version="1.0" encoding="utf-8"?>
<sst xmlns="http://schemas.openxmlformats.org/spreadsheetml/2006/main" count="98" uniqueCount="71">
  <si>
    <t>①－②－③＋④</t>
  </si>
  <si>
    <t>令和2年度</t>
    <rPh sb="0" eb="2">
      <t>レイワ</t>
    </rPh>
    <rPh sb="4" eb="5">
      <t>ド</t>
    </rPh>
    <phoneticPr fontId="1"/>
  </si>
  <si>
    <t>令和元年度</t>
    <rPh sb="0" eb="2">
      <t>レイワ</t>
    </rPh>
    <rPh sb="2" eb="5">
      <t>ガンネンド</t>
    </rPh>
    <phoneticPr fontId="1"/>
  </si>
  <si>
    <t>手持品課税分</t>
    <rPh sb="0" eb="2">
      <t>テモ</t>
    </rPh>
    <rPh sb="2" eb="3">
      <t>ヒン</t>
    </rPh>
    <rPh sb="3" eb="5">
      <t>カゼイ</t>
    </rPh>
    <rPh sb="5" eb="6">
      <t>ブン</t>
    </rPh>
    <phoneticPr fontId="1"/>
  </si>
  <si>
    <t>実績月</t>
  </si>
  <si>
    <t>合　計</t>
    <rPh sb="0" eb="1">
      <t>ゴウ</t>
    </rPh>
    <rPh sb="2" eb="3">
      <t>ケイ</t>
    </rPh>
    <phoneticPr fontId="1"/>
  </si>
  <si>
    <t>売 渡 等 の 本 数</t>
  </si>
  <si>
    <t>返  還  控  除</t>
  </si>
  <si>
    <t>課  税  対  象</t>
    <rPh sb="0" eb="1">
      <t>カ</t>
    </rPh>
    <rPh sb="3" eb="4">
      <t>ゼイ</t>
    </rPh>
    <rPh sb="6" eb="7">
      <t>タイ</t>
    </rPh>
    <rPh sb="9" eb="10">
      <t>ゾウ</t>
    </rPh>
    <phoneticPr fontId="1"/>
  </si>
  <si>
    <t>イ　年度別調定額等の推移</t>
    <rPh sb="2" eb="4">
      <t>ネンド</t>
    </rPh>
    <rPh sb="4" eb="5">
      <t>ベツ</t>
    </rPh>
    <rPh sb="5" eb="7">
      <t>チョウテイ</t>
    </rPh>
    <rPh sb="7" eb="8">
      <t>ガク</t>
    </rPh>
    <rPh sb="8" eb="9">
      <t>トウ</t>
    </rPh>
    <rPh sb="10" eb="12">
      <t>スイイ</t>
    </rPh>
    <phoneticPr fontId="1"/>
  </si>
  <si>
    <t>③</t>
  </si>
  <si>
    <t>８月</t>
  </si>
  <si>
    <t>本</t>
  </si>
  <si>
    <t>％</t>
  </si>
  <si>
    <t>ア　課税本数</t>
    <rPh sb="2" eb="4">
      <t>カゼイ</t>
    </rPh>
    <rPh sb="4" eb="6">
      <t>ホンスウ</t>
    </rPh>
    <phoneticPr fontId="1"/>
  </si>
  <si>
    <t>円</t>
    <rPh sb="0" eb="1">
      <t>エン</t>
    </rPh>
    <phoneticPr fontId="1"/>
  </si>
  <si>
    <t>小　計</t>
    <rPh sb="0" eb="1">
      <t>ショウ</t>
    </rPh>
    <rPh sb="2" eb="3">
      <t>ケイ</t>
    </rPh>
    <phoneticPr fontId="1"/>
  </si>
  <si>
    <t>課　税　免　除</t>
  </si>
  <si>
    <t>平成30年度</t>
    <rPh sb="0" eb="2">
      <t>ヘイセイ</t>
    </rPh>
    <rPh sb="4" eb="5">
      <t>ネン</t>
    </rPh>
    <rPh sb="5" eb="6">
      <t>ド</t>
    </rPh>
    <phoneticPr fontId="1"/>
  </si>
  <si>
    <t>２月</t>
  </si>
  <si>
    <t>３月</t>
  </si>
  <si>
    <t>７月</t>
  </si>
  <si>
    <t>４月</t>
  </si>
  <si>
    <t>手持品課税額</t>
    <rPh sb="0" eb="3">
      <t>テモチヒン</t>
    </rPh>
    <rPh sb="3" eb="6">
      <t>カゼイガク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</si>
  <si>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</si>
  <si>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５月</t>
  </si>
  <si>
    <t>６月</t>
  </si>
  <si>
    <t>-</t>
  </si>
  <si>
    <t>１１月</t>
  </si>
  <si>
    <t>９月</t>
  </si>
  <si>
    <t>１月</t>
  </si>
  <si>
    <t>１０月</t>
  </si>
  <si>
    <t>調　定　額</t>
    <rPh sb="0" eb="1">
      <t>シラベ</t>
    </rPh>
    <rPh sb="2" eb="3">
      <t>サダム</t>
    </rPh>
    <rPh sb="4" eb="5">
      <t>ガク</t>
    </rPh>
    <phoneticPr fontId="1"/>
  </si>
  <si>
    <t>前年比</t>
    <rPh sb="0" eb="3">
      <t>ゼンネンヒ</t>
    </rPh>
    <phoneticPr fontId="1"/>
  </si>
  <si>
    <t>本</t>
    <rPh sb="0" eb="1">
      <t>ホン</t>
    </rPh>
    <phoneticPr fontId="1"/>
  </si>
  <si>
    <t>①</t>
  </si>
  <si>
    <t>②</t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</si>
  <si>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</si>
  <si>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</si>
  <si>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</si>
  <si>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平成27年度</t>
    <rPh sb="0" eb="2">
      <t>ヘイセイ</t>
    </rPh>
    <rPh sb="4" eb="6">
      <t>ネンド</t>
    </rPh>
    <phoneticPr fontId="1"/>
  </si>
  <si>
    <t>売 渡 本 数</t>
    <rPh sb="0" eb="1">
      <t>バイ</t>
    </rPh>
    <rPh sb="2" eb="3">
      <t>ワタル</t>
    </rPh>
    <rPh sb="4" eb="5">
      <t>ホン</t>
    </rPh>
    <rPh sb="6" eb="7">
      <t>スウ</t>
    </rPh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</si>
  <si>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</si>
  <si>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</si>
  <si>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１２月</t>
  </si>
  <si>
    <t>皆増</t>
    <rPh sb="0" eb="2">
      <t>カイゾウ</t>
    </rPh>
    <phoneticPr fontId="1"/>
  </si>
  <si>
    <t>令和2年度</t>
    <rPh sb="0" eb="2">
      <t>レイワ</t>
    </rPh>
    <rPh sb="3" eb="5">
      <t>ネンド</t>
    </rPh>
    <phoneticPr fontId="1"/>
  </si>
  <si>
    <t>ウ　年度別手持品課税に係る調定額等の推移</t>
    <rPh sb="2" eb="5">
      <t>ネンドベツ</t>
    </rPh>
    <rPh sb="5" eb="8">
      <t>テモチヒン</t>
    </rPh>
    <rPh sb="8" eb="10">
      <t>カゼイ</t>
    </rPh>
    <rPh sb="11" eb="12">
      <t>カカワ</t>
    </rPh>
    <rPh sb="13" eb="16">
      <t>チョウテイガク</t>
    </rPh>
    <rPh sb="16" eb="17">
      <t>トウ</t>
    </rPh>
    <rPh sb="18" eb="20">
      <t>スイイ</t>
    </rPh>
    <phoneticPr fontId="1"/>
  </si>
  <si>
    <t>3級品のみ</t>
    <rPh sb="1" eb="3">
      <t>キュウヒン</t>
    </rPh>
    <phoneticPr fontId="1"/>
  </si>
  <si>
    <t>課  税  本  数</t>
    <rPh sb="0" eb="1">
      <t>カ</t>
    </rPh>
    <rPh sb="3" eb="4">
      <t>ゼイ</t>
    </rPh>
    <rPh sb="6" eb="7">
      <t>ホン</t>
    </rPh>
    <rPh sb="9" eb="10">
      <t>スウ</t>
    </rPh>
    <phoneticPr fontId="1"/>
  </si>
  <si>
    <t>算  出  税  額</t>
    <rPh sb="0" eb="1">
      <t>サン</t>
    </rPh>
    <rPh sb="3" eb="4">
      <t>デ</t>
    </rPh>
    <rPh sb="6" eb="7">
      <t>ゼイ</t>
    </rPh>
    <rPh sb="9" eb="10">
      <t>ガク</t>
    </rPh>
    <phoneticPr fontId="1"/>
  </si>
  <si>
    <t>課 税 免 除 額</t>
    <rPh sb="0" eb="1">
      <t>カ</t>
    </rPh>
    <rPh sb="2" eb="3">
      <t>ゼイ</t>
    </rPh>
    <rPh sb="4" eb="5">
      <t>メン</t>
    </rPh>
    <rPh sb="6" eb="7">
      <t>ジョ</t>
    </rPh>
    <rPh sb="8" eb="9">
      <t>ガク</t>
    </rPh>
    <phoneticPr fontId="1"/>
  </si>
  <si>
    <t>返 還 控 除 額</t>
    <rPh sb="0" eb="1">
      <t>ヘン</t>
    </rPh>
    <rPh sb="2" eb="3">
      <t>カン</t>
    </rPh>
    <rPh sb="4" eb="5">
      <t>ヒカエ</t>
    </rPh>
    <rPh sb="6" eb="7">
      <t>ジョ</t>
    </rPh>
    <rPh sb="8" eb="9">
      <t>ガク</t>
    </rPh>
    <phoneticPr fontId="1"/>
  </si>
  <si>
    <t>調   定   額</t>
    <rPh sb="0" eb="1">
      <t>チョウ</t>
    </rPh>
    <rPh sb="4" eb="5">
      <t>サダム</t>
    </rPh>
    <rPh sb="8" eb="9">
      <t>ガク</t>
    </rPh>
    <phoneticPr fontId="1"/>
  </si>
  <si>
    <t>課  税  時  期</t>
    <rPh sb="0" eb="1">
      <t>カ</t>
    </rPh>
    <rPh sb="3" eb="4">
      <t>ゼイ</t>
    </rPh>
    <rPh sb="6" eb="7">
      <t>ジ</t>
    </rPh>
    <rPh sb="9" eb="10">
      <t>キ</t>
    </rPh>
    <phoneticPr fontId="1"/>
  </si>
  <si>
    <t>製造たばこ</t>
    <rPh sb="0" eb="2">
      <t>セイゾウ</t>
    </rPh>
    <phoneticPr fontId="1"/>
  </si>
  <si>
    <t>旧3級品</t>
    <rPh sb="0" eb="1">
      <t>キュウ</t>
    </rPh>
    <rPh sb="2" eb="4">
      <t>キュウヒン</t>
    </rPh>
    <phoneticPr fontId="1"/>
  </si>
  <si>
    <t>製造たばこ
（旧3級品除く）</t>
    <rPh sb="0" eb="2">
      <t>セイゾウ</t>
    </rPh>
    <rPh sb="7" eb="8">
      <t>キュウ</t>
    </rPh>
    <rPh sb="9" eb="11">
      <t>キュウヒン</t>
    </rPh>
    <rPh sb="11" eb="12">
      <t>ノゾ</t>
    </rPh>
    <phoneticPr fontId="1"/>
  </si>
  <si>
    <t>合　　　　　　計</t>
    <rPh sb="0" eb="1">
      <t>ゴウ</t>
    </rPh>
    <phoneticPr fontId="1"/>
  </si>
  <si>
    <t>4   月   1   日</t>
    <rPh sb="4" eb="5">
      <t>ガツ</t>
    </rPh>
    <rPh sb="12" eb="13">
      <t>ニチ</t>
    </rPh>
    <phoneticPr fontId="1"/>
  </si>
  <si>
    <t>4　 月　 1　 日</t>
    <rPh sb="3" eb="4">
      <t>ガツ</t>
    </rPh>
    <rPh sb="9" eb="10">
      <t>ニチ</t>
    </rPh>
    <phoneticPr fontId="1"/>
  </si>
  <si>
    <t>10 　月 　1　 日</t>
    <rPh sb="4" eb="5">
      <t>ガツ</t>
    </rPh>
    <rPh sb="10" eb="11">
      <t>ニチ</t>
    </rPh>
    <phoneticPr fontId="1"/>
  </si>
  <si>
    <t xml:space="preserve"> </t>
  </si>
  <si>
    <t>10　 月　 1　 日</t>
    <rPh sb="4" eb="5">
      <t>ガツ</t>
    </rPh>
    <rPh sb="10" eb="11">
      <t>ニチ</t>
    </rPh>
    <phoneticPr fontId="1"/>
  </si>
  <si>
    <t>10　  月 　 1 　 日</t>
    <rPh sb="5" eb="6">
      <t>ガツ</t>
    </rPh>
    <rPh sb="13" eb="14">
      <t>ニチ</t>
    </rPh>
    <phoneticPr fontId="1"/>
  </si>
  <si>
    <t>④</t>
  </si>
  <si>
    <t>①－②－③</t>
  </si>
  <si>
    <t>11 　県たばこ税</t>
    <phoneticPr fontId="1"/>
  </si>
  <si>
    <t xml:space="preserve"> 注　売渡等の本数は、返還控除前の本数で課税免除本数を含む。</t>
    <rPh sb="1" eb="2">
      <t>チュウ</t>
    </rPh>
    <rPh sb="3" eb="5">
      <t>ウリワタシ</t>
    </rPh>
    <rPh sb="5" eb="6">
      <t>トウ</t>
    </rPh>
    <rPh sb="7" eb="9">
      <t>ホンスウ</t>
    </rPh>
    <rPh sb="11" eb="13">
      <t>ヘンカン</t>
    </rPh>
    <rPh sb="13" eb="15">
      <t>コウジョ</t>
    </rPh>
    <rPh sb="15" eb="16">
      <t>マエ</t>
    </rPh>
    <rPh sb="17" eb="19">
      <t>ホンスウ</t>
    </rPh>
    <rPh sb="20" eb="22">
      <t>カゼイ</t>
    </rPh>
    <rPh sb="22" eb="24">
      <t>メンジョ</t>
    </rPh>
    <rPh sb="24" eb="26">
      <t>ホンスウ</t>
    </rPh>
    <rPh sb="27" eb="28">
      <t>フク</t>
    </rPh>
    <phoneticPr fontId="1"/>
  </si>
  <si>
    <t>令和3年度</t>
    <rPh sb="0" eb="2">
      <t>レイワ</t>
    </rPh>
    <rPh sb="3" eb="5">
      <t>ネンド</t>
    </rPh>
    <phoneticPr fontId="1"/>
  </si>
  <si>
    <t>令和3年度</t>
    <rPh sb="0" eb="2">
      <t>レイワ</t>
    </rPh>
    <rPh sb="3" eb="4">
      <t>ネン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</si>
</sst>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&quot;△&quot;\ #,##0_ ;&quot;-&quot;_ "/>
    <numFmt numFmtId="177" formatCode="#,##0_ "/>
    <numFmt numFmtId="178" formatCode="#,##0.0_ ;&quot;△&quot;\ #,##0.0_ ;&quot;-&quot;_ "/>
    <numFmt numFmtId="179" formatCode="#,##0.0_ "/>
    <numFmt numFmtId="180" formatCode="[$-409]ggge&quot;年&quot;m&quot;月&quot;d&quot;日&quot;;@"/>
    <numFmt numFmtId="181" formatCode="0.0"/>
  </numFmts>
  <fonts count="18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7"/>
      <name val="ＭＳ 明朝"/>
      <family val="1"/>
    </font>
    <font>
      <sz val="14"/>
      <name val="ＭＳ 明朝"/>
      <family val="1"/>
    </font>
    <font>
      <sz val="9"/>
      <name val="ＭＳ Ｐゴシック"/>
      <family val="3"/>
    </font>
    <font>
      <sz val="10"/>
      <name val="ＭＳ Ｐゴシック"/>
      <family val="3"/>
    </font>
    <font>
      <sz val="16"/>
      <name val="ＭＳ 明朝"/>
      <family val="1"/>
    </font>
    <font>
      <sz val="9"/>
      <name val="ＭＳ Ｐ明朝"/>
      <family val="1"/>
    </font>
    <font>
      <sz val="11"/>
      <name val="ＭＳ Ｐゴシック"/>
      <family val="3"/>
      <charset val="128"/>
    </font>
    <font>
      <sz val="9"/>
      <color rgb="FFFF0000"/>
      <name val="ＭＳ 明朝"/>
      <family val="1"/>
    </font>
    <font>
      <sz val="9"/>
      <color rgb="FFFF0000"/>
      <name val="ＭＳ Ｐ明朝"/>
      <family val="1"/>
    </font>
    <font>
      <sz val="10"/>
      <name val="ＭＳ Ｐ明朝"/>
      <family val="1"/>
    </font>
    <font>
      <sz val="10"/>
      <name val="ＭＳ 明朝"/>
      <family val="1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right" vertical="center"/>
    </xf>
    <xf numFmtId="176" fontId="9" fillId="0" borderId="13" xfId="1" applyNumberFormat="1" applyFont="1" applyBorder="1" applyAlignment="1">
      <alignment vertical="center"/>
    </xf>
    <xf numFmtId="176" fontId="7" fillId="0" borderId="13" xfId="1" applyNumberFormat="1" applyFont="1" applyBorder="1" applyAlignment="1">
      <alignment vertical="center"/>
    </xf>
    <xf numFmtId="176" fontId="9" fillId="0" borderId="5" xfId="1" applyNumberFormat="1" applyFont="1" applyFill="1" applyBorder="1" applyAlignment="1">
      <alignment vertical="center"/>
    </xf>
    <xf numFmtId="177" fontId="7" fillId="0" borderId="14" xfId="1" applyNumberFormat="1" applyFont="1" applyBorder="1" applyAlignment="1">
      <alignment vertical="center"/>
    </xf>
    <xf numFmtId="177" fontId="9" fillId="0" borderId="12" xfId="1" applyNumberFormat="1" applyFont="1" applyBorder="1" applyAlignment="1">
      <alignment vertical="center"/>
    </xf>
    <xf numFmtId="177" fontId="9" fillId="0" borderId="13" xfId="1" applyNumberFormat="1" applyFont="1" applyBorder="1" applyAlignment="1">
      <alignment vertical="center"/>
    </xf>
    <xf numFmtId="177" fontId="9" fillId="0" borderId="5" xfId="1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38" fontId="2" fillId="0" borderId="0" xfId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6" fontId="9" fillId="0" borderId="0" xfId="1" applyNumberFormat="1" applyFont="1" applyBorder="1" applyAlignment="1" applyProtection="1">
      <alignment vertical="center"/>
      <protection locked="0"/>
    </xf>
    <xf numFmtId="177" fontId="7" fillId="0" borderId="8" xfId="1" applyNumberFormat="1" applyFont="1" applyBorder="1" applyAlignment="1">
      <alignment vertical="center"/>
    </xf>
    <xf numFmtId="177" fontId="9" fillId="0" borderId="6" xfId="1" applyNumberFormat="1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177" fontId="9" fillId="0" borderId="7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38" fontId="3" fillId="0" borderId="6" xfId="1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8" fontId="9" fillId="0" borderId="13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9" fillId="0" borderId="5" xfId="1" applyNumberFormat="1" applyFont="1" applyFill="1" applyBorder="1" applyAlignment="1">
      <alignment horizontal="right" vertical="center"/>
    </xf>
    <xf numFmtId="178" fontId="7" fillId="0" borderId="14" xfId="0" applyNumberFormat="1" applyFont="1" applyBorder="1" applyAlignment="1">
      <alignment vertical="center"/>
    </xf>
    <xf numFmtId="179" fontId="9" fillId="0" borderId="12" xfId="0" applyNumberFormat="1" applyFont="1" applyBorder="1" applyAlignment="1">
      <alignment vertical="center"/>
    </xf>
    <xf numFmtId="179" fontId="9" fillId="0" borderId="13" xfId="0" applyNumberFormat="1" applyFont="1" applyBorder="1" applyAlignment="1">
      <alignment vertical="center"/>
    </xf>
    <xf numFmtId="179" fontId="9" fillId="0" borderId="5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right" vertical="center"/>
    </xf>
    <xf numFmtId="176" fontId="1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14" fillId="0" borderId="0" xfId="1" applyFont="1" applyBorder="1" applyAlignment="1">
      <alignment vertical="center"/>
    </xf>
    <xf numFmtId="38" fontId="14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177" fontId="7" fillId="0" borderId="0" xfId="1" applyNumberFormat="1" applyFont="1" applyBorder="1" applyAlignment="1">
      <alignment vertical="center"/>
    </xf>
    <xf numFmtId="38" fontId="3" fillId="2" borderId="0" xfId="1" applyFont="1" applyFill="1" applyBorder="1" applyAlignment="1">
      <alignment horizontal="centerContinuous" vertical="center"/>
    </xf>
    <xf numFmtId="38" fontId="3" fillId="2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179" fontId="7" fillId="0" borderId="0" xfId="1" applyNumberFormat="1" applyFont="1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177" fontId="3" fillId="0" borderId="0" xfId="1" applyNumberFormat="1" applyFont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38" fontId="3" fillId="0" borderId="0" xfId="1" applyFont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38" fontId="3" fillId="0" borderId="0" xfId="1" applyFont="1" applyAlignment="1">
      <alignment horizontal="center" vertical="center"/>
    </xf>
    <xf numFmtId="176" fontId="13" fillId="0" borderId="0" xfId="1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9" fillId="0" borderId="23" xfId="1" applyNumberFormat="1" applyFont="1" applyBorder="1" applyAlignment="1">
      <alignment vertical="center"/>
    </xf>
    <xf numFmtId="176" fontId="9" fillId="0" borderId="24" xfId="1" applyNumberFormat="1" applyFont="1" applyFill="1" applyBorder="1" applyAlignment="1">
      <alignment vertical="center"/>
    </xf>
    <xf numFmtId="176" fontId="9" fillId="0" borderId="25" xfId="1" applyNumberFormat="1" applyFont="1" applyBorder="1" applyAlignment="1">
      <alignment vertical="center"/>
    </xf>
    <xf numFmtId="176" fontId="9" fillId="0" borderId="26" xfId="1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6" fontId="9" fillId="0" borderId="3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vertical="center"/>
    </xf>
    <xf numFmtId="176" fontId="9" fillId="0" borderId="16" xfId="1" applyNumberFormat="1" applyFont="1" applyFill="1" applyBorder="1" applyAlignment="1">
      <alignment vertical="center"/>
    </xf>
    <xf numFmtId="178" fontId="9" fillId="0" borderId="25" xfId="0" applyNumberFormat="1" applyFont="1" applyBorder="1" applyAlignment="1">
      <alignment vertical="center"/>
    </xf>
    <xf numFmtId="178" fontId="9" fillId="0" borderId="25" xfId="0" applyNumberFormat="1" applyFont="1" applyBorder="1" applyAlignment="1">
      <alignment horizontal="right" vertical="center"/>
    </xf>
    <xf numFmtId="178" fontId="9" fillId="0" borderId="26" xfId="0" applyNumberFormat="1" applyFont="1" applyBorder="1" applyAlignment="1">
      <alignment horizontal="right" vertical="center"/>
    </xf>
    <xf numFmtId="178" fontId="9" fillId="0" borderId="26" xfId="0" applyNumberFormat="1" applyFont="1" applyBorder="1" applyAlignment="1">
      <alignment vertical="center"/>
    </xf>
    <xf numFmtId="178" fontId="7" fillId="0" borderId="5" xfId="0" applyNumberFormat="1" applyFont="1" applyBorder="1" applyAlignment="1">
      <alignment vertical="center"/>
    </xf>
    <xf numFmtId="176" fontId="9" fillId="0" borderId="15" xfId="0" applyNumberFormat="1" applyFont="1" applyBorder="1" applyAlignment="1">
      <alignment vertical="center"/>
    </xf>
    <xf numFmtId="177" fontId="9" fillId="0" borderId="0" xfId="1" applyNumberFormat="1" applyFont="1" applyBorder="1" applyAlignment="1">
      <alignment vertical="center"/>
    </xf>
    <xf numFmtId="0" fontId="11" fillId="0" borderId="15" xfId="0" quotePrefix="1" applyFont="1" applyBorder="1" applyAlignment="1">
      <alignment horizontal="center" vertical="center"/>
    </xf>
    <xf numFmtId="0" fontId="11" fillId="0" borderId="25" xfId="0" applyFont="1" applyBorder="1" applyAlignment="1">
      <alignment horizontal="distributed" vertical="center"/>
    </xf>
    <xf numFmtId="177" fontId="12" fillId="0" borderId="19" xfId="1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7" xfId="1" applyNumberFormat="1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26" xfId="0" applyFont="1" applyBorder="1" applyAlignment="1">
      <alignment horizontal="distributed" vertical="center"/>
    </xf>
    <xf numFmtId="177" fontId="9" fillId="0" borderId="24" xfId="1" applyNumberFormat="1" applyFont="1" applyBorder="1" applyAlignment="1">
      <alignment vertical="center"/>
    </xf>
    <xf numFmtId="0" fontId="3" fillId="0" borderId="24" xfId="0" quotePrefix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distributed" vertical="center" wrapText="1"/>
    </xf>
    <xf numFmtId="177" fontId="9" fillId="0" borderId="23" xfId="1" applyNumberFormat="1" applyFont="1" applyBorder="1" applyAlignment="1">
      <alignment vertical="center"/>
    </xf>
    <xf numFmtId="0" fontId="3" fillId="0" borderId="28" xfId="0" quotePrefix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180" fontId="3" fillId="0" borderId="0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wrapText="1"/>
    </xf>
    <xf numFmtId="58" fontId="7" fillId="0" borderId="29" xfId="0" quotePrefix="1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distributed" vertical="center"/>
    </xf>
    <xf numFmtId="176" fontId="7" fillId="0" borderId="29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81" fontId="17" fillId="0" borderId="27" xfId="0" applyNumberFormat="1" applyFont="1" applyBorder="1" applyAlignment="1">
      <alignment vertical="center"/>
    </xf>
    <xf numFmtId="58" fontId="16" fillId="0" borderId="29" xfId="0" quotePrefix="1" applyNumberFormat="1" applyFont="1" applyBorder="1" applyAlignment="1">
      <alignment horizontal="center" vertical="center"/>
    </xf>
    <xf numFmtId="0" fontId="16" fillId="0" borderId="30" xfId="0" applyFont="1" applyBorder="1" applyAlignment="1">
      <alignment horizontal="distributed" vertical="center"/>
    </xf>
    <xf numFmtId="178" fontId="16" fillId="0" borderId="30" xfId="0" applyNumberFormat="1" applyFont="1" applyBorder="1" applyAlignment="1">
      <alignment horizontal="right" vertical="center"/>
    </xf>
    <xf numFmtId="177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176" fontId="9" fillId="0" borderId="7" xfId="1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7" fillId="0" borderId="8" xfId="1" applyNumberFormat="1" applyFont="1" applyBorder="1" applyAlignment="1">
      <alignment vertical="center"/>
    </xf>
    <xf numFmtId="177" fontId="9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9" fillId="0" borderId="7" xfId="1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9" fillId="0" borderId="3" xfId="1" applyNumberFormat="1" applyFont="1" applyBorder="1" applyAlignment="1">
      <alignment vertical="center"/>
    </xf>
    <xf numFmtId="176" fontId="9" fillId="0" borderId="9" xfId="1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9" fillId="0" borderId="15" xfId="1" applyNumberFormat="1" applyFont="1" applyBorder="1" applyAlignment="1">
      <alignment vertical="center"/>
    </xf>
    <xf numFmtId="176" fontId="9" fillId="0" borderId="19" xfId="1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6" fontId="9" fillId="0" borderId="16" xfId="1" applyNumberFormat="1" applyFont="1" applyFill="1" applyBorder="1" applyAlignment="1">
      <alignment vertical="center"/>
    </xf>
    <xf numFmtId="176" fontId="9" fillId="0" borderId="20" xfId="1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18" xfId="1" applyNumberFormat="1" applyFont="1" applyBorder="1" applyAlignment="1">
      <alignment vertical="center"/>
    </xf>
    <xf numFmtId="176" fontId="7" fillId="0" borderId="22" xfId="1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76" fontId="12" fillId="0" borderId="15" xfId="1" applyNumberFormat="1" applyFont="1" applyBorder="1" applyAlignment="1">
      <alignment vertical="center"/>
    </xf>
    <xf numFmtId="176" fontId="12" fillId="0" borderId="19" xfId="1" applyNumberFormat="1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6" fontId="15" fillId="0" borderId="16" xfId="0" applyNumberFormat="1" applyFont="1" applyBorder="1" applyAlignment="1">
      <alignment vertical="center"/>
    </xf>
    <xf numFmtId="176" fontId="15" fillId="0" borderId="20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76" fontId="17" fillId="0" borderId="18" xfId="1" applyNumberFormat="1" applyFont="1" applyBorder="1" applyAlignment="1">
      <alignment vertical="center"/>
    </xf>
    <xf numFmtId="176" fontId="17" fillId="0" borderId="22" xfId="1" applyNumberFormat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5"/>
  <sheetViews>
    <sheetView tabSelected="1" view="pageBreakPreview" zoomScale="90" zoomScaleNormal="90" zoomScaleSheetLayoutView="90" workbookViewId="0">
      <selection activeCell="M21" sqref="M21"/>
    </sheetView>
  </sheetViews>
  <sheetFormatPr defaultRowHeight="13.5" x14ac:dyDescent="0.15"/>
  <cols>
    <col min="1" max="1" width="6.25" style="1" customWidth="1"/>
    <col min="2" max="2" width="7.5" style="1" customWidth="1"/>
    <col min="3" max="3" width="4.125" style="1" customWidth="1"/>
    <col min="4" max="5" width="17" style="1" customWidth="1"/>
    <col min="6" max="6" width="16.875" style="1" customWidth="1"/>
    <col min="7" max="7" width="6.875" style="1" customWidth="1"/>
    <col min="8" max="8" width="10" style="1" customWidth="1"/>
    <col min="9" max="9" width="6.875" style="1" customWidth="1"/>
    <col min="10" max="10" width="10" style="1" customWidth="1"/>
    <col min="11" max="11" width="6.875" style="1" customWidth="1"/>
    <col min="12" max="12" width="10.125" style="1" customWidth="1"/>
    <col min="13" max="13" width="14.375" style="1" customWidth="1"/>
    <col min="14" max="14" width="14.125" style="1" customWidth="1"/>
    <col min="15" max="15" width="9.125" style="1" bestFit="1" customWidth="1"/>
    <col min="16" max="16" width="15.5" style="1" bestFit="1" customWidth="1"/>
    <col min="17" max="17" width="11.125" style="1" bestFit="1" customWidth="1"/>
    <col min="18" max="18" width="9.375" style="1" bestFit="1" customWidth="1"/>
    <col min="19" max="19" width="12.125" style="1" bestFit="1" customWidth="1"/>
    <col min="20" max="23" width="9" style="1" customWidth="1"/>
    <col min="24" max="24" width="12" style="1" customWidth="1"/>
    <col min="25" max="25" width="9" style="1" customWidth="1"/>
    <col min="26" max="16384" width="9" style="1"/>
  </cols>
  <sheetData>
    <row r="1" spans="1:25" ht="19.5" customHeight="1" x14ac:dyDescent="0.15">
      <c r="A1" s="3" t="s">
        <v>67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25" ht="19.5" customHeight="1" x14ac:dyDescent="0.15">
      <c r="B2" s="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5" ht="19.5" customHeight="1" x14ac:dyDescent="0.15">
      <c r="B3" s="4" t="s">
        <v>14</v>
      </c>
      <c r="C3" s="15"/>
      <c r="D3" s="15"/>
      <c r="E3" s="15"/>
      <c r="F3" s="15"/>
      <c r="G3" s="15"/>
      <c r="H3" s="49"/>
      <c r="I3" s="49"/>
      <c r="J3" s="15"/>
      <c r="K3" s="15"/>
    </row>
    <row r="4" spans="1:25" x14ac:dyDescent="0.15">
      <c r="B4" s="138" t="s">
        <v>4</v>
      </c>
      <c r="C4" s="143"/>
      <c r="D4" s="25" t="s">
        <v>6</v>
      </c>
      <c r="E4" s="17" t="s">
        <v>17</v>
      </c>
      <c r="F4" s="44" t="s">
        <v>7</v>
      </c>
      <c r="G4" s="138" t="s">
        <v>49</v>
      </c>
      <c r="H4" s="139"/>
      <c r="I4" s="198" t="s">
        <v>33</v>
      </c>
      <c r="J4" s="15"/>
      <c r="M4" s="62"/>
      <c r="N4" s="62"/>
    </row>
    <row r="5" spans="1:25" x14ac:dyDescent="0.15">
      <c r="B5" s="144"/>
      <c r="C5" s="145"/>
      <c r="D5" s="7" t="s">
        <v>35</v>
      </c>
      <c r="E5" s="37" t="s">
        <v>36</v>
      </c>
      <c r="F5" s="7" t="s">
        <v>10</v>
      </c>
      <c r="G5" s="140" t="s">
        <v>66</v>
      </c>
      <c r="H5" s="140"/>
      <c r="I5" s="160"/>
      <c r="M5" s="19"/>
      <c r="N5" s="19"/>
      <c r="O5" s="19"/>
      <c r="P5" s="19"/>
      <c r="Q5" s="50"/>
      <c r="R5" s="2"/>
    </row>
    <row r="6" spans="1:25" x14ac:dyDescent="0.15">
      <c r="B6" s="138" t="s">
        <v>70</v>
      </c>
      <c r="C6" s="139"/>
      <c r="D6" s="26" t="s">
        <v>12</v>
      </c>
      <c r="E6" s="38" t="s">
        <v>12</v>
      </c>
      <c r="F6" s="26" t="s">
        <v>12</v>
      </c>
      <c r="G6" s="141" t="s">
        <v>34</v>
      </c>
      <c r="H6" s="141"/>
      <c r="I6" s="35" t="s">
        <v>13</v>
      </c>
      <c r="M6" s="63"/>
      <c r="N6" s="63"/>
      <c r="O6" s="63"/>
      <c r="P6" s="63"/>
      <c r="Q6" s="63"/>
      <c r="R6" s="50"/>
    </row>
    <row r="7" spans="1:25" ht="19.5" customHeight="1" x14ac:dyDescent="0.15">
      <c r="B7" s="6" t="s">
        <v>20</v>
      </c>
      <c r="C7" s="18"/>
      <c r="D7" s="27">
        <v>92326647</v>
      </c>
      <c r="E7" s="39">
        <v>0</v>
      </c>
      <c r="F7" s="27">
        <v>567404</v>
      </c>
      <c r="G7" s="142">
        <f t="shared" ref="G7:G18" si="0">D7-(E7+F7)</f>
        <v>91759243</v>
      </c>
      <c r="H7" s="142"/>
      <c r="I7" s="52">
        <v>100.76069793479057</v>
      </c>
      <c r="M7" s="47"/>
      <c r="N7" s="47"/>
      <c r="O7" s="42"/>
      <c r="P7" s="42"/>
      <c r="Q7" s="137"/>
      <c r="R7" s="82"/>
      <c r="S7" s="36"/>
      <c r="T7" s="36"/>
      <c r="U7" s="36"/>
      <c r="V7" s="36"/>
      <c r="W7" s="36"/>
      <c r="X7" s="36"/>
      <c r="Y7" s="36"/>
    </row>
    <row r="8" spans="1:25" ht="19.5" customHeight="1" x14ac:dyDescent="0.15">
      <c r="B8" s="6" t="s">
        <v>22</v>
      </c>
      <c r="C8" s="18"/>
      <c r="D8" s="27">
        <v>92358332</v>
      </c>
      <c r="E8" s="39">
        <v>0</v>
      </c>
      <c r="F8" s="27">
        <v>626974</v>
      </c>
      <c r="G8" s="142">
        <f t="shared" si="0"/>
        <v>91731358</v>
      </c>
      <c r="H8" s="142"/>
      <c r="I8" s="52">
        <v>104.95865373348354</v>
      </c>
      <c r="M8" s="47"/>
      <c r="N8" s="47"/>
      <c r="O8" s="42"/>
      <c r="P8" s="42"/>
      <c r="Q8" s="137"/>
      <c r="R8" s="82"/>
      <c r="S8" s="36"/>
      <c r="T8" s="36"/>
      <c r="U8" s="36"/>
      <c r="V8" s="36"/>
      <c r="W8" s="36"/>
      <c r="X8" s="36"/>
      <c r="Y8" s="36"/>
    </row>
    <row r="9" spans="1:25" ht="19.5" customHeight="1" x14ac:dyDescent="0.15">
      <c r="B9" s="6" t="s">
        <v>25</v>
      </c>
      <c r="C9" s="18"/>
      <c r="D9" s="27">
        <v>89925605</v>
      </c>
      <c r="E9" s="39">
        <v>0</v>
      </c>
      <c r="F9" s="27">
        <v>633147</v>
      </c>
      <c r="G9" s="142">
        <f t="shared" si="0"/>
        <v>89292458</v>
      </c>
      <c r="H9" s="142"/>
      <c r="I9" s="52">
        <v>98.83801396870669</v>
      </c>
      <c r="M9" s="47"/>
      <c r="N9" s="47"/>
      <c r="O9" s="42"/>
      <c r="P9" s="42"/>
      <c r="Q9" s="137"/>
      <c r="R9" s="82"/>
      <c r="S9" s="36"/>
      <c r="T9" s="36"/>
      <c r="U9" s="36"/>
      <c r="V9" s="36"/>
      <c r="W9" s="36"/>
      <c r="X9" s="36"/>
      <c r="Y9" s="36"/>
    </row>
    <row r="10" spans="1:25" ht="19.5" customHeight="1" x14ac:dyDescent="0.15">
      <c r="B10" s="6" t="s">
        <v>26</v>
      </c>
      <c r="C10" s="18"/>
      <c r="D10" s="27">
        <v>95265008</v>
      </c>
      <c r="E10" s="39">
        <v>0</v>
      </c>
      <c r="F10" s="27">
        <v>616289</v>
      </c>
      <c r="G10" s="142">
        <f t="shared" si="0"/>
        <v>94648719</v>
      </c>
      <c r="H10" s="142"/>
      <c r="I10" s="52">
        <v>99.008476056183682</v>
      </c>
      <c r="M10" s="47"/>
      <c r="N10" s="47"/>
      <c r="O10" s="42"/>
      <c r="P10" s="42"/>
      <c r="Q10" s="137"/>
      <c r="R10" s="82"/>
      <c r="S10" s="36"/>
      <c r="T10" s="36"/>
      <c r="U10" s="36"/>
      <c r="V10" s="36"/>
      <c r="W10" s="36"/>
      <c r="X10" s="36"/>
      <c r="Y10" s="36"/>
    </row>
    <row r="11" spans="1:25" ht="19.5" customHeight="1" x14ac:dyDescent="0.15">
      <c r="B11" s="6" t="s">
        <v>21</v>
      </c>
      <c r="C11" s="18"/>
      <c r="D11" s="27">
        <v>97784751</v>
      </c>
      <c r="E11" s="39">
        <v>0</v>
      </c>
      <c r="F11" s="27">
        <v>525591</v>
      </c>
      <c r="G11" s="142">
        <f t="shared" si="0"/>
        <v>97259160</v>
      </c>
      <c r="H11" s="142"/>
      <c r="I11" s="52">
        <v>99.73354322335895</v>
      </c>
      <c r="M11" s="47"/>
      <c r="N11" s="47"/>
      <c r="O11" s="42"/>
      <c r="P11" s="42"/>
      <c r="Q11" s="137"/>
      <c r="R11" s="82"/>
      <c r="S11" s="36"/>
      <c r="T11" s="36"/>
      <c r="U11" s="36"/>
      <c r="V11" s="36"/>
      <c r="W11" s="36"/>
      <c r="X11" s="36"/>
      <c r="Y11" s="36"/>
    </row>
    <row r="12" spans="1:25" ht="19.5" customHeight="1" x14ac:dyDescent="0.15">
      <c r="B12" s="6" t="s">
        <v>11</v>
      </c>
      <c r="C12" s="18"/>
      <c r="D12" s="27">
        <v>94609885</v>
      </c>
      <c r="E12" s="39">
        <v>0</v>
      </c>
      <c r="F12" s="27">
        <v>472644</v>
      </c>
      <c r="G12" s="142">
        <f t="shared" si="0"/>
        <v>94137241</v>
      </c>
      <c r="H12" s="142"/>
      <c r="I12" s="52">
        <v>100.00299571609412</v>
      </c>
      <c r="M12" s="47"/>
      <c r="N12" s="47"/>
      <c r="O12" s="42"/>
      <c r="P12" s="42"/>
      <c r="Q12" s="137"/>
      <c r="R12" s="82"/>
      <c r="S12" s="36"/>
      <c r="T12" s="36"/>
      <c r="U12" s="36"/>
      <c r="V12" s="36"/>
      <c r="W12" s="36"/>
      <c r="X12" s="36"/>
      <c r="Y12" s="36"/>
    </row>
    <row r="13" spans="1:25" ht="19.5" customHeight="1" x14ac:dyDescent="0.15">
      <c r="B13" s="6" t="s">
        <v>29</v>
      </c>
      <c r="C13" s="18"/>
      <c r="D13" s="27">
        <v>114499050</v>
      </c>
      <c r="E13" s="39">
        <v>0</v>
      </c>
      <c r="F13" s="27">
        <v>340110</v>
      </c>
      <c r="G13" s="142">
        <f t="shared" si="0"/>
        <v>114158940</v>
      </c>
      <c r="H13" s="142"/>
      <c r="I13" s="52">
        <v>96.921877431214611</v>
      </c>
      <c r="M13" s="47"/>
      <c r="N13" s="47"/>
      <c r="O13" s="42"/>
      <c r="P13" s="42"/>
      <c r="Q13" s="137"/>
      <c r="R13" s="82"/>
      <c r="S13" s="36"/>
      <c r="T13" s="36"/>
      <c r="U13" s="36"/>
      <c r="V13" s="36"/>
      <c r="W13" s="36"/>
      <c r="X13" s="36"/>
      <c r="Y13" s="36"/>
    </row>
    <row r="14" spans="1:25" ht="19.5" customHeight="1" x14ac:dyDescent="0.15">
      <c r="B14" s="6" t="s">
        <v>31</v>
      </c>
      <c r="C14" s="18"/>
      <c r="D14" s="27">
        <v>75248585</v>
      </c>
      <c r="E14" s="39">
        <v>0</v>
      </c>
      <c r="F14" s="27">
        <v>425424</v>
      </c>
      <c r="G14" s="142">
        <f t="shared" si="0"/>
        <v>74823161</v>
      </c>
      <c r="H14" s="142"/>
      <c r="I14" s="52">
        <v>97.713047135176978</v>
      </c>
      <c r="M14" s="47"/>
      <c r="N14" s="47"/>
      <c r="O14" s="42"/>
      <c r="P14" s="42"/>
      <c r="Q14" s="137"/>
      <c r="R14" s="82"/>
      <c r="S14" s="36"/>
      <c r="T14" s="36"/>
      <c r="U14" s="36"/>
      <c r="V14" s="36"/>
      <c r="W14" s="36"/>
      <c r="X14" s="36"/>
      <c r="Y14" s="36"/>
    </row>
    <row r="15" spans="1:25" ht="19.5" customHeight="1" x14ac:dyDescent="0.15">
      <c r="B15" s="6" t="s">
        <v>28</v>
      </c>
      <c r="C15" s="18"/>
      <c r="D15" s="27">
        <v>87741722</v>
      </c>
      <c r="E15" s="39">
        <v>0</v>
      </c>
      <c r="F15" s="27">
        <v>432280</v>
      </c>
      <c r="G15" s="142">
        <f t="shared" si="0"/>
        <v>87309442</v>
      </c>
      <c r="H15" s="142"/>
      <c r="I15" s="52">
        <v>106.59063990734137</v>
      </c>
      <c r="M15" s="47"/>
      <c r="N15" s="47"/>
      <c r="O15" s="42"/>
      <c r="P15" s="42"/>
      <c r="Q15" s="137"/>
      <c r="R15" s="82"/>
      <c r="S15" s="36"/>
      <c r="T15" s="36"/>
      <c r="U15" s="36"/>
      <c r="V15" s="36"/>
      <c r="W15" s="36"/>
      <c r="X15" s="36"/>
      <c r="Y15" s="36"/>
    </row>
    <row r="16" spans="1:25" ht="19.5" customHeight="1" x14ac:dyDescent="0.15">
      <c r="B16" s="6" t="s">
        <v>44</v>
      </c>
      <c r="C16" s="18"/>
      <c r="D16" s="27">
        <v>97701067</v>
      </c>
      <c r="E16" s="39">
        <v>0</v>
      </c>
      <c r="F16" s="27">
        <v>365339</v>
      </c>
      <c r="G16" s="142">
        <f t="shared" si="0"/>
        <v>97335728</v>
      </c>
      <c r="H16" s="142"/>
      <c r="I16" s="52">
        <v>101.71641814752374</v>
      </c>
      <c r="M16" s="47"/>
      <c r="N16" s="47"/>
      <c r="O16" s="42"/>
      <c r="P16" s="42"/>
      <c r="Q16" s="137"/>
      <c r="R16" s="82"/>
      <c r="S16" s="36"/>
      <c r="T16" s="36"/>
      <c r="U16" s="36"/>
      <c r="V16" s="36"/>
      <c r="W16" s="36"/>
      <c r="X16" s="36"/>
      <c r="Y16" s="36"/>
    </row>
    <row r="17" spans="2:25" ht="19.5" customHeight="1" x14ac:dyDescent="0.15">
      <c r="B17" s="6" t="s">
        <v>30</v>
      </c>
      <c r="C17" s="18"/>
      <c r="D17" s="27">
        <v>83114683</v>
      </c>
      <c r="E17" s="39">
        <v>0</v>
      </c>
      <c r="F17" s="27">
        <v>261096</v>
      </c>
      <c r="G17" s="142">
        <f t="shared" si="0"/>
        <v>82853587</v>
      </c>
      <c r="H17" s="142"/>
      <c r="I17" s="52">
        <v>101.13394008059433</v>
      </c>
      <c r="M17" s="47"/>
      <c r="N17" s="47"/>
      <c r="O17" s="42"/>
      <c r="P17" s="42"/>
      <c r="Q17" s="137"/>
      <c r="R17" s="82"/>
      <c r="S17" s="36"/>
      <c r="T17" s="36"/>
      <c r="U17" s="36"/>
      <c r="V17" s="36"/>
      <c r="W17" s="36"/>
      <c r="X17" s="36"/>
      <c r="Y17" s="36"/>
    </row>
    <row r="18" spans="2:25" ht="19.5" customHeight="1" x14ac:dyDescent="0.15">
      <c r="B18" s="6" t="s">
        <v>19</v>
      </c>
      <c r="C18" s="18"/>
      <c r="D18" s="27">
        <v>80025883</v>
      </c>
      <c r="E18" s="39">
        <v>0</v>
      </c>
      <c r="F18" s="27">
        <v>357288</v>
      </c>
      <c r="G18" s="142">
        <f t="shared" si="0"/>
        <v>79668595</v>
      </c>
      <c r="H18" s="142"/>
      <c r="I18" s="52">
        <v>101.45114497474023</v>
      </c>
      <c r="M18" s="47"/>
      <c r="N18" s="47"/>
      <c r="O18" s="42"/>
      <c r="P18" s="42"/>
      <c r="Q18" s="137"/>
      <c r="R18" s="82"/>
      <c r="S18" s="36"/>
      <c r="T18" s="36"/>
      <c r="U18" s="36"/>
      <c r="V18" s="36"/>
      <c r="W18" s="36"/>
      <c r="X18" s="36"/>
      <c r="Y18" s="36"/>
    </row>
    <row r="19" spans="2:25" ht="19.5" customHeight="1" x14ac:dyDescent="0.15">
      <c r="B19" s="146" t="s">
        <v>16</v>
      </c>
      <c r="C19" s="147"/>
      <c r="D19" s="28">
        <f>SUM(D7:D18)</f>
        <v>1100601218</v>
      </c>
      <c r="E19" s="112">
        <v>0</v>
      </c>
      <c r="F19" s="28">
        <f>SUM(F7:F18)</f>
        <v>5623586</v>
      </c>
      <c r="G19" s="148">
        <f>SUM(G7:H18)</f>
        <v>1094977632</v>
      </c>
      <c r="H19" s="148"/>
      <c r="I19" s="53">
        <v>100.59758593751889</v>
      </c>
      <c r="M19" s="64"/>
      <c r="N19" s="64"/>
      <c r="O19" s="42"/>
      <c r="P19" s="48"/>
      <c r="Q19" s="137"/>
      <c r="R19" s="82"/>
      <c r="S19" s="36"/>
      <c r="T19" s="36"/>
      <c r="U19" s="36"/>
      <c r="V19" s="36"/>
      <c r="W19" s="36"/>
      <c r="X19" s="36"/>
      <c r="Y19" s="36"/>
    </row>
    <row r="20" spans="2:25" s="2" customFormat="1" ht="19.5" customHeight="1" x14ac:dyDescent="0.15">
      <c r="B20" s="149" t="s">
        <v>3</v>
      </c>
      <c r="C20" s="150"/>
      <c r="D20" s="29">
        <v>55960314</v>
      </c>
      <c r="E20" s="113">
        <v>0</v>
      </c>
      <c r="F20" s="29">
        <v>0</v>
      </c>
      <c r="G20" s="151">
        <f>D20-(E20+F20)</f>
        <v>55960314</v>
      </c>
      <c r="H20" s="151"/>
      <c r="I20" s="54">
        <v>104.05091980980433</v>
      </c>
      <c r="M20" s="65"/>
      <c r="N20" s="65"/>
      <c r="O20" s="42"/>
      <c r="P20" s="48"/>
      <c r="Q20" s="137"/>
      <c r="R20" s="82"/>
      <c r="S20" s="84"/>
      <c r="T20" s="84"/>
      <c r="U20" s="84"/>
      <c r="V20" s="84"/>
      <c r="W20" s="84"/>
      <c r="X20" s="84"/>
      <c r="Y20" s="84"/>
    </row>
    <row r="21" spans="2:25" ht="19.5" customHeight="1" x14ac:dyDescent="0.15">
      <c r="B21" s="152" t="s">
        <v>5</v>
      </c>
      <c r="C21" s="153"/>
      <c r="D21" s="30">
        <f>D19+D20</f>
        <v>1156561532</v>
      </c>
      <c r="E21" s="40">
        <f>E19+E20</f>
        <v>0</v>
      </c>
      <c r="F21" s="30">
        <f>F19+F20</f>
        <v>5623586</v>
      </c>
      <c r="G21" s="154">
        <f>G19+G20</f>
        <v>1150937946</v>
      </c>
      <c r="H21" s="154"/>
      <c r="I21" s="55">
        <v>100.76018192411394</v>
      </c>
      <c r="M21" s="66"/>
      <c r="N21" s="66"/>
      <c r="O21" s="42"/>
      <c r="P21" s="48"/>
      <c r="Q21" s="137"/>
      <c r="R21" s="82"/>
      <c r="S21" s="36"/>
      <c r="T21" s="36"/>
      <c r="U21" s="36"/>
      <c r="V21" s="36"/>
      <c r="W21" s="36"/>
      <c r="X21" s="36"/>
      <c r="Y21" s="36"/>
    </row>
    <row r="22" spans="2:25" ht="19.5" hidden="1" customHeight="1" x14ac:dyDescent="0.15">
      <c r="B22" s="138" t="s">
        <v>40</v>
      </c>
      <c r="C22" s="139"/>
      <c r="D22" s="31">
        <v>1468647743</v>
      </c>
      <c r="E22" s="41">
        <v>399600</v>
      </c>
      <c r="F22" s="31">
        <v>8111365</v>
      </c>
      <c r="G22" s="155">
        <v>1460136778</v>
      </c>
      <c r="H22" s="155"/>
      <c r="I22" s="56">
        <v>95.545450764000705</v>
      </c>
      <c r="M22" s="67"/>
      <c r="N22" s="67"/>
      <c r="Q22" s="36"/>
      <c r="R22" s="36"/>
      <c r="S22" s="36"/>
      <c r="T22" s="36"/>
      <c r="U22" s="36"/>
      <c r="V22" s="36"/>
      <c r="W22" s="36"/>
      <c r="X22" s="36"/>
      <c r="Y22" s="36"/>
    </row>
    <row r="23" spans="2:25" ht="19.5" customHeight="1" x14ac:dyDescent="0.15">
      <c r="B23" s="156" t="s">
        <v>38</v>
      </c>
      <c r="C23" s="157"/>
      <c r="D23" s="32">
        <v>1330687099</v>
      </c>
      <c r="E23" s="42">
        <v>560200</v>
      </c>
      <c r="F23" s="32">
        <v>6039731</v>
      </c>
      <c r="G23" s="158">
        <v>1409474012</v>
      </c>
      <c r="H23" s="158"/>
      <c r="I23" s="57">
        <v>94.7</v>
      </c>
      <c r="M23" s="67"/>
      <c r="N23" s="67"/>
      <c r="Q23" s="36"/>
      <c r="R23" s="36"/>
      <c r="S23" s="36"/>
      <c r="T23" s="36"/>
      <c r="U23" s="36"/>
      <c r="V23" s="36"/>
      <c r="W23" s="36"/>
      <c r="X23" s="36"/>
      <c r="Y23" s="36"/>
    </row>
    <row r="24" spans="2:25" ht="19.5" customHeight="1" x14ac:dyDescent="0.15">
      <c r="B24" s="156" t="s">
        <v>37</v>
      </c>
      <c r="C24" s="157"/>
      <c r="D24" s="32">
        <v>1315860202</v>
      </c>
      <c r="E24" s="42">
        <v>559800</v>
      </c>
      <c r="F24" s="32">
        <v>5933673</v>
      </c>
      <c r="G24" s="159">
        <f>D24-(E24+F24)</f>
        <v>1309366729</v>
      </c>
      <c r="H24" s="159"/>
      <c r="I24" s="57">
        <f>G24/G23*100</f>
        <v>92.897543186486217</v>
      </c>
      <c r="M24" s="67"/>
      <c r="N24" s="66"/>
      <c r="Q24" s="36"/>
      <c r="R24" s="36"/>
      <c r="S24" s="36"/>
      <c r="T24" s="36"/>
      <c r="U24" s="36"/>
      <c r="V24" s="36"/>
      <c r="W24" s="36"/>
      <c r="X24" s="36"/>
      <c r="Y24" s="36"/>
    </row>
    <row r="25" spans="2:25" ht="19.5" customHeight="1" x14ac:dyDescent="0.15">
      <c r="B25" s="156" t="s">
        <v>24</v>
      </c>
      <c r="C25" s="157"/>
      <c r="D25" s="32">
        <v>1187377246</v>
      </c>
      <c r="E25" s="42">
        <v>188400</v>
      </c>
      <c r="F25" s="32">
        <v>6087022</v>
      </c>
      <c r="G25" s="159">
        <f>D25-(E25+F25)</f>
        <v>1181101824</v>
      </c>
      <c r="H25" s="159"/>
      <c r="I25" s="57">
        <f>G25/G24*100</f>
        <v>90.204050388697482</v>
      </c>
      <c r="M25" s="67"/>
      <c r="N25" s="67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9.5" customHeight="1" x14ac:dyDescent="0.15">
      <c r="B26" s="160" t="s">
        <v>46</v>
      </c>
      <c r="C26" s="161"/>
      <c r="D26" s="33">
        <v>1149127406</v>
      </c>
      <c r="E26" s="43">
        <v>0</v>
      </c>
      <c r="F26" s="33">
        <v>6872674</v>
      </c>
      <c r="G26" s="162">
        <f>D26-(E26+F26)</f>
        <v>1142254732</v>
      </c>
      <c r="H26" s="162"/>
      <c r="I26" s="58">
        <f>G26/G25*100</f>
        <v>96.710944711909946</v>
      </c>
      <c r="M26" s="67"/>
      <c r="N26" s="67"/>
      <c r="Q26" s="36"/>
      <c r="R26" s="36"/>
      <c r="S26" s="36"/>
      <c r="T26" s="36"/>
      <c r="U26" s="36"/>
      <c r="V26" s="36"/>
      <c r="W26" s="36"/>
      <c r="X26" s="36"/>
      <c r="Y26" s="36"/>
    </row>
    <row r="27" spans="2:25" x14ac:dyDescent="0.15">
      <c r="B27" s="8" t="s">
        <v>68</v>
      </c>
      <c r="C27" s="18"/>
      <c r="D27" s="18"/>
      <c r="E27" s="18"/>
      <c r="F27" s="45"/>
      <c r="G27" s="45"/>
      <c r="H27" s="16"/>
      <c r="I27" s="18"/>
      <c r="J27" s="18"/>
      <c r="K27" s="18"/>
      <c r="L27" s="18"/>
      <c r="M27" s="67"/>
      <c r="N27" s="66"/>
      <c r="O27" s="61"/>
      <c r="P27" s="61"/>
      <c r="Q27" s="61"/>
      <c r="R27" s="61"/>
      <c r="S27" s="61"/>
      <c r="T27" s="61"/>
      <c r="U27" s="61"/>
      <c r="V27" s="61"/>
      <c r="W27" s="36"/>
      <c r="X27" s="36"/>
      <c r="Y27" s="36"/>
    </row>
    <row r="28" spans="2:25" x14ac:dyDescent="0.15">
      <c r="B28" s="2"/>
      <c r="N28" s="18"/>
      <c r="O28" s="18"/>
      <c r="P28" s="74"/>
      <c r="Q28" s="15"/>
      <c r="R28" s="19"/>
      <c r="S28" s="85"/>
      <c r="T28" s="85"/>
      <c r="U28" s="18"/>
      <c r="V28" s="85"/>
      <c r="W28" s="15"/>
      <c r="X28" s="86"/>
      <c r="Y28" s="36"/>
    </row>
    <row r="29" spans="2:25" ht="13.5" customHeight="1" x14ac:dyDescent="0.15">
      <c r="B29" s="2"/>
      <c r="N29" s="18"/>
      <c r="O29" s="18"/>
      <c r="P29" s="74"/>
      <c r="Q29" s="15"/>
      <c r="R29" s="19"/>
      <c r="S29" s="85"/>
      <c r="T29" s="85"/>
      <c r="U29" s="18"/>
      <c r="V29" s="85"/>
      <c r="W29" s="15"/>
      <c r="X29" s="86"/>
      <c r="Y29" s="36"/>
    </row>
    <row r="30" spans="2:25" ht="17.25" x14ac:dyDescent="0.15">
      <c r="B30" s="9" t="s">
        <v>9</v>
      </c>
      <c r="N30" s="18"/>
      <c r="O30" s="18"/>
      <c r="P30" s="75"/>
      <c r="Q30" s="77"/>
      <c r="R30" s="71"/>
      <c r="S30" s="18"/>
      <c r="T30" s="19"/>
      <c r="U30" s="19"/>
      <c r="V30" s="19"/>
      <c r="W30" s="15"/>
      <c r="X30" s="86"/>
      <c r="Y30" s="36"/>
    </row>
    <row r="31" spans="2:25" x14ac:dyDescent="0.15">
      <c r="B31" s="10"/>
      <c r="C31" s="90"/>
      <c r="D31" s="17" t="s">
        <v>50</v>
      </c>
      <c r="E31" s="44" t="s">
        <v>51</v>
      </c>
      <c r="F31" s="5" t="s">
        <v>52</v>
      </c>
      <c r="G31" s="138" t="s">
        <v>23</v>
      </c>
      <c r="H31" s="199"/>
      <c r="I31" s="138" t="s">
        <v>53</v>
      </c>
      <c r="J31" s="199"/>
      <c r="K31" s="198" t="s">
        <v>33</v>
      </c>
      <c r="N31" s="18"/>
      <c r="O31" s="18"/>
      <c r="P31" s="72"/>
      <c r="Q31" s="72"/>
      <c r="R31" s="72"/>
      <c r="S31" s="38"/>
      <c r="T31" s="38"/>
      <c r="U31" s="38"/>
      <c r="V31" s="38"/>
      <c r="W31" s="15"/>
      <c r="X31" s="84"/>
      <c r="Y31" s="36"/>
    </row>
    <row r="32" spans="2:25" x14ac:dyDescent="0.15">
      <c r="B32" s="88"/>
      <c r="C32" s="91"/>
      <c r="D32" s="37" t="s">
        <v>35</v>
      </c>
      <c r="E32" s="7" t="s">
        <v>36</v>
      </c>
      <c r="F32" s="20" t="s">
        <v>10</v>
      </c>
      <c r="G32" s="161" t="s">
        <v>65</v>
      </c>
      <c r="H32" s="200"/>
      <c r="I32" s="161" t="s">
        <v>0</v>
      </c>
      <c r="J32" s="200"/>
      <c r="K32" s="160"/>
      <c r="N32" s="63"/>
      <c r="O32" s="18"/>
      <c r="P32" s="47"/>
      <c r="Q32" s="78"/>
      <c r="R32" s="47"/>
      <c r="S32" s="47"/>
      <c r="T32" s="78"/>
      <c r="U32" s="39"/>
      <c r="V32" s="47"/>
      <c r="W32" s="15"/>
      <c r="X32" s="87"/>
      <c r="Y32" s="36"/>
    </row>
    <row r="33" spans="1:25" x14ac:dyDescent="0.15">
      <c r="B33" s="11"/>
      <c r="C33" s="92"/>
      <c r="D33" s="38" t="s">
        <v>15</v>
      </c>
      <c r="E33" s="26" t="s">
        <v>15</v>
      </c>
      <c r="F33" s="98" t="s">
        <v>15</v>
      </c>
      <c r="G33" s="201" t="s">
        <v>15</v>
      </c>
      <c r="H33" s="202"/>
      <c r="I33" s="201" t="s">
        <v>15</v>
      </c>
      <c r="J33" s="202"/>
      <c r="K33" s="26" t="s">
        <v>13</v>
      </c>
      <c r="N33" s="63"/>
      <c r="O33" s="18"/>
      <c r="P33" s="47"/>
      <c r="Q33" s="78"/>
      <c r="R33" s="47"/>
      <c r="S33" s="47"/>
      <c r="T33" s="78"/>
      <c r="U33" s="39"/>
      <c r="V33" s="47"/>
      <c r="W33" s="15"/>
      <c r="X33" s="87"/>
      <c r="Y33" s="36"/>
    </row>
    <row r="34" spans="1:25" ht="19.5" hidden="1" customHeight="1" x14ac:dyDescent="0.15">
      <c r="B34" s="156" t="s">
        <v>42</v>
      </c>
      <c r="C34" s="163"/>
      <c r="D34" s="47">
        <v>1226036403</v>
      </c>
      <c r="E34" s="27">
        <v>343656</v>
      </c>
      <c r="F34" s="99">
        <v>6950712</v>
      </c>
      <c r="G34" s="164">
        <v>0</v>
      </c>
      <c r="H34" s="165"/>
      <c r="I34" s="164">
        <f>D34-E34-F34</f>
        <v>1218742035</v>
      </c>
      <c r="J34" s="165"/>
      <c r="K34" s="52">
        <v>89.880746985653616</v>
      </c>
      <c r="N34" s="63"/>
      <c r="O34" s="18"/>
      <c r="P34" s="47"/>
      <c r="Q34" s="78"/>
      <c r="R34" s="47"/>
      <c r="S34" s="47"/>
      <c r="T34" s="78"/>
      <c r="U34" s="39"/>
      <c r="V34" s="47"/>
      <c r="W34" s="15"/>
      <c r="X34" s="87"/>
      <c r="Y34" s="36"/>
    </row>
    <row r="35" spans="1:25" ht="19.5" customHeight="1" x14ac:dyDescent="0.15">
      <c r="B35" s="166" t="s">
        <v>43</v>
      </c>
      <c r="C35" s="167"/>
      <c r="D35" s="107">
        <v>1123468157</v>
      </c>
      <c r="E35" s="95">
        <v>481772</v>
      </c>
      <c r="F35" s="95">
        <v>5168772</v>
      </c>
      <c r="G35" s="168">
        <v>123238</v>
      </c>
      <c r="H35" s="169"/>
      <c r="I35" s="168">
        <f>D35-E35-F35+G35</f>
        <v>1117940851</v>
      </c>
      <c r="J35" s="169"/>
      <c r="K35" s="102">
        <f>I35/I34*100</f>
        <v>91.729079566866673</v>
      </c>
      <c r="N35" s="63"/>
      <c r="O35" s="18"/>
      <c r="P35" s="47"/>
      <c r="Q35" s="78"/>
      <c r="R35" s="47"/>
      <c r="S35" s="47"/>
      <c r="T35" s="78"/>
      <c r="U35" s="39"/>
      <c r="V35" s="47"/>
      <c r="W35" s="15"/>
      <c r="X35" s="87"/>
      <c r="Y35" s="36"/>
    </row>
    <row r="36" spans="1:25" ht="19.5" customHeight="1" x14ac:dyDescent="0.15">
      <c r="A36" s="15"/>
      <c r="B36" s="166" t="s">
        <v>18</v>
      </c>
      <c r="C36" s="167"/>
      <c r="D36" s="93">
        <v>1100599379</v>
      </c>
      <c r="E36" s="95">
        <v>511696</v>
      </c>
      <c r="F36" s="100">
        <v>5237211</v>
      </c>
      <c r="G36" s="168">
        <v>4703451</v>
      </c>
      <c r="H36" s="169"/>
      <c r="I36" s="168">
        <f>D36-E36-F36+G36</f>
        <v>1099553923</v>
      </c>
      <c r="J36" s="169"/>
      <c r="K36" s="102">
        <f>I36/I35*100</f>
        <v>98.355286151002275</v>
      </c>
      <c r="M36" s="51"/>
      <c r="N36" s="63"/>
      <c r="O36" s="18"/>
      <c r="P36" s="47"/>
      <c r="Q36" s="78"/>
      <c r="R36" s="47"/>
      <c r="S36" s="47"/>
      <c r="T36" s="78"/>
      <c r="U36" s="39"/>
      <c r="V36" s="47"/>
      <c r="W36" s="15"/>
      <c r="X36" s="87"/>
      <c r="Y36" s="36"/>
    </row>
    <row r="37" spans="1:25" ht="19.5" customHeight="1" x14ac:dyDescent="0.15">
      <c r="A37" s="15"/>
      <c r="B37" s="170" t="s">
        <v>24</v>
      </c>
      <c r="C37" s="171"/>
      <c r="D37" s="94">
        <v>1097361257</v>
      </c>
      <c r="E37" s="96">
        <v>175212</v>
      </c>
      <c r="F37" s="101">
        <v>5636069</v>
      </c>
      <c r="G37" s="172">
        <v>146488</v>
      </c>
      <c r="H37" s="173"/>
      <c r="I37" s="172">
        <f>D37-E37-F37+G37</f>
        <v>1091696464</v>
      </c>
      <c r="J37" s="173"/>
      <c r="K37" s="105">
        <f>I37/I36*100</f>
        <v>99.285395755893262</v>
      </c>
      <c r="M37" s="51"/>
      <c r="N37" s="63"/>
      <c r="O37" s="18"/>
      <c r="P37" s="47"/>
      <c r="Q37" s="78"/>
      <c r="R37" s="47"/>
      <c r="S37" s="47"/>
      <c r="T37" s="78"/>
      <c r="U37" s="39"/>
      <c r="V37" s="47"/>
      <c r="W37" s="15"/>
      <c r="X37" s="87"/>
      <c r="Y37" s="36"/>
    </row>
    <row r="38" spans="1:25" ht="19.5" customHeight="1" x14ac:dyDescent="0.15">
      <c r="A38" s="15"/>
      <c r="B38" s="170" t="s">
        <v>46</v>
      </c>
      <c r="C38" s="171"/>
      <c r="D38" s="94">
        <v>1047881601</v>
      </c>
      <c r="E38" s="96">
        <v>0</v>
      </c>
      <c r="F38" s="101">
        <v>6574306</v>
      </c>
      <c r="G38" s="172">
        <v>3764414</v>
      </c>
      <c r="H38" s="173"/>
      <c r="I38" s="172">
        <f>D38-E38-F38+G38</f>
        <v>1045071709</v>
      </c>
      <c r="J38" s="173"/>
      <c r="K38" s="105">
        <f>I38/I37*100</f>
        <v>95.729146650419111</v>
      </c>
      <c r="M38" s="51"/>
      <c r="N38" s="63"/>
      <c r="O38" s="18"/>
      <c r="P38" s="47"/>
      <c r="Q38" s="78"/>
      <c r="R38" s="47"/>
      <c r="S38" s="47"/>
      <c r="T38" s="78"/>
      <c r="U38" s="39"/>
      <c r="V38" s="47"/>
      <c r="W38" s="15"/>
      <c r="X38" s="87"/>
      <c r="Y38" s="36"/>
    </row>
    <row r="39" spans="1:25" ht="19.5" customHeight="1" x14ac:dyDescent="0.15">
      <c r="A39" s="15"/>
      <c r="B39" s="175" t="s">
        <v>69</v>
      </c>
      <c r="C39" s="176"/>
      <c r="D39" s="129">
        <v>1130269409</v>
      </c>
      <c r="E39" s="130">
        <v>0</v>
      </c>
      <c r="F39" s="131">
        <v>5750829</v>
      </c>
      <c r="G39" s="177">
        <v>3916918</v>
      </c>
      <c r="H39" s="178"/>
      <c r="I39" s="177">
        <f>D39-E39-F39+G39</f>
        <v>1128435498</v>
      </c>
      <c r="J39" s="178"/>
      <c r="K39" s="106">
        <f>I39/I38*100</f>
        <v>107.97684869680077</v>
      </c>
      <c r="M39" s="51"/>
      <c r="N39" s="63"/>
      <c r="O39" s="18"/>
      <c r="P39" s="47"/>
      <c r="Q39" s="78"/>
      <c r="R39" s="47"/>
      <c r="S39" s="47"/>
      <c r="T39" s="78"/>
      <c r="U39" s="39"/>
      <c r="V39" s="47"/>
      <c r="W39" s="15"/>
      <c r="X39" s="87"/>
      <c r="Y39" s="36"/>
    </row>
    <row r="40" spans="1:25" x14ac:dyDescent="0.15">
      <c r="B40" s="89"/>
      <c r="C40" s="22"/>
      <c r="D40" s="34"/>
      <c r="E40" s="34"/>
      <c r="F40" s="34"/>
      <c r="G40" s="34"/>
      <c r="H40" s="34"/>
      <c r="I40" s="59"/>
      <c r="M40" s="51"/>
      <c r="N40" s="63"/>
      <c r="O40" s="18"/>
      <c r="P40" s="47"/>
      <c r="Q40" s="78"/>
      <c r="R40" s="47"/>
      <c r="S40" s="47"/>
      <c r="T40" s="78"/>
      <c r="U40" s="39"/>
      <c r="V40" s="47"/>
      <c r="W40" s="15"/>
      <c r="X40" s="87"/>
      <c r="Y40" s="36"/>
    </row>
    <row r="41" spans="1:25" x14ac:dyDescent="0.15">
      <c r="B41" s="2"/>
      <c r="M41" s="51"/>
      <c r="N41" s="63"/>
      <c r="O41" s="18"/>
      <c r="P41" s="47"/>
      <c r="Q41" s="78"/>
      <c r="R41" s="47"/>
      <c r="S41" s="47"/>
      <c r="T41" s="78"/>
      <c r="U41" s="39"/>
      <c r="V41" s="47"/>
      <c r="W41" s="15"/>
      <c r="X41" s="87"/>
      <c r="Y41" s="36"/>
    </row>
    <row r="42" spans="1:25" ht="22.5" customHeight="1" x14ac:dyDescent="0.15">
      <c r="B42" s="9" t="s">
        <v>47</v>
      </c>
      <c r="M42" s="51"/>
      <c r="N42" s="63"/>
      <c r="O42" s="18"/>
      <c r="P42" s="47"/>
      <c r="Q42" s="78"/>
      <c r="R42" s="47"/>
      <c r="S42" s="47"/>
      <c r="T42" s="78"/>
      <c r="U42" s="39"/>
      <c r="V42" s="47"/>
      <c r="W42" s="15"/>
      <c r="X42" s="87"/>
      <c r="Y42" s="36"/>
    </row>
    <row r="43" spans="1:25" x14ac:dyDescent="0.15">
      <c r="B43" s="12"/>
      <c r="C43" s="23"/>
      <c r="D43" s="139" t="s">
        <v>54</v>
      </c>
      <c r="E43" s="198" t="s">
        <v>8</v>
      </c>
      <c r="F43" s="139" t="s">
        <v>41</v>
      </c>
      <c r="G43" s="138" t="s">
        <v>32</v>
      </c>
      <c r="H43" s="199"/>
      <c r="I43" s="198" t="s">
        <v>33</v>
      </c>
      <c r="N43" s="63"/>
      <c r="O43" s="18"/>
      <c r="P43" s="47"/>
      <c r="Q43" s="78"/>
      <c r="R43" s="47"/>
      <c r="S43" s="47"/>
      <c r="T43" s="78"/>
      <c r="U43" s="39"/>
      <c r="V43" s="47"/>
      <c r="W43" s="15"/>
      <c r="X43" s="87"/>
      <c r="Y43" s="36"/>
    </row>
    <row r="44" spans="1:25" x14ac:dyDescent="0.15">
      <c r="B44" s="13"/>
      <c r="C44" s="24"/>
      <c r="D44" s="140"/>
      <c r="E44" s="160"/>
      <c r="F44" s="140"/>
      <c r="G44" s="161"/>
      <c r="H44" s="200"/>
      <c r="I44" s="160"/>
      <c r="N44" s="63"/>
      <c r="O44" s="18"/>
      <c r="P44" s="47"/>
      <c r="Q44" s="78"/>
      <c r="R44" s="47"/>
      <c r="S44" s="47"/>
      <c r="T44" s="78"/>
      <c r="U44" s="39"/>
      <c r="V44" s="47"/>
      <c r="W44" s="15"/>
      <c r="X44" s="87"/>
      <c r="Y44" s="36"/>
    </row>
    <row r="45" spans="1:25" x14ac:dyDescent="0.15">
      <c r="A45" s="15"/>
      <c r="B45" s="12"/>
      <c r="C45" s="23"/>
      <c r="D45" s="21"/>
      <c r="E45" s="97"/>
      <c r="F45" s="46" t="s">
        <v>34</v>
      </c>
      <c r="G45" s="181" t="s">
        <v>15</v>
      </c>
      <c r="H45" s="182"/>
      <c r="I45" s="35" t="s">
        <v>13</v>
      </c>
      <c r="N45" s="63"/>
      <c r="O45" s="18"/>
      <c r="P45" s="47"/>
      <c r="Q45" s="78"/>
      <c r="R45" s="47"/>
      <c r="S45" s="47"/>
      <c r="T45" s="78"/>
      <c r="U45" s="39"/>
      <c r="V45" s="47"/>
      <c r="W45" s="15"/>
      <c r="X45" s="87"/>
      <c r="Y45" s="36"/>
    </row>
    <row r="46" spans="1:25" s="2" customFormat="1" ht="33" hidden="1" customHeight="1" x14ac:dyDescent="0.15">
      <c r="A46" s="18"/>
      <c r="B46" s="183" t="s">
        <v>39</v>
      </c>
      <c r="C46" s="184"/>
      <c r="D46" s="109" t="s">
        <v>59</v>
      </c>
      <c r="E46" s="110" t="s">
        <v>56</v>
      </c>
      <c r="F46" s="111">
        <v>2170150</v>
      </c>
      <c r="G46" s="185">
        <v>151702</v>
      </c>
      <c r="H46" s="186"/>
      <c r="I46" s="103" t="s">
        <v>45</v>
      </c>
      <c r="L46" s="2" t="s">
        <v>48</v>
      </c>
      <c r="N46" s="174"/>
      <c r="O46" s="174"/>
      <c r="P46" s="76"/>
      <c r="Q46" s="79"/>
      <c r="R46" s="76"/>
      <c r="S46" s="76"/>
      <c r="T46" s="79"/>
      <c r="U46" s="76"/>
      <c r="V46" s="76"/>
      <c r="X46" s="84">
        <v>0</v>
      </c>
      <c r="Y46" s="84"/>
    </row>
    <row r="47" spans="1:25" s="2" customFormat="1" ht="33" customHeight="1" x14ac:dyDescent="0.15">
      <c r="A47" s="18"/>
      <c r="B47" s="156" t="s">
        <v>43</v>
      </c>
      <c r="C47" s="163"/>
      <c r="D47" s="114" t="s">
        <v>60</v>
      </c>
      <c r="E47" s="115" t="s">
        <v>56</v>
      </c>
      <c r="F47" s="108">
        <v>1764145</v>
      </c>
      <c r="G47" s="164">
        <v>123238</v>
      </c>
      <c r="H47" s="165"/>
      <c r="I47" s="102">
        <f>G47/G46*100</f>
        <v>81.236898656576699</v>
      </c>
      <c r="N47" s="69"/>
      <c r="O47" s="69"/>
      <c r="P47" s="76"/>
      <c r="Q47" s="79"/>
      <c r="R47" s="76"/>
      <c r="S47" s="76"/>
      <c r="T47" s="79"/>
      <c r="U47" s="76"/>
      <c r="V47" s="76"/>
      <c r="X47" s="84"/>
      <c r="Y47" s="84"/>
    </row>
    <row r="48" spans="1:25" s="2" customFormat="1" ht="24" customHeight="1" x14ac:dyDescent="0.15">
      <c r="A48" s="18"/>
      <c r="B48" s="179" t="s">
        <v>18</v>
      </c>
      <c r="C48" s="180"/>
      <c r="D48" s="116" t="s">
        <v>60</v>
      </c>
      <c r="E48" s="117" t="s">
        <v>56</v>
      </c>
      <c r="F48" s="118">
        <v>1598505</v>
      </c>
      <c r="G48" s="172">
        <v>167629</v>
      </c>
      <c r="H48" s="173"/>
      <c r="I48" s="103" t="s">
        <v>27</v>
      </c>
      <c r="J48" s="18"/>
      <c r="K48" s="18"/>
      <c r="L48" s="196"/>
      <c r="M48" s="197"/>
      <c r="N48" s="69"/>
      <c r="O48" s="69"/>
      <c r="P48" s="76"/>
      <c r="Q48" s="79"/>
      <c r="R48" s="76"/>
      <c r="S48" s="76"/>
      <c r="T48" s="79"/>
      <c r="U48" s="76"/>
      <c r="V48" s="76"/>
      <c r="X48" s="84"/>
      <c r="Y48" s="84"/>
    </row>
    <row r="49" spans="1:25" s="2" customFormat="1" ht="24" customHeight="1" x14ac:dyDescent="0.15">
      <c r="A49" s="18"/>
      <c r="B49" s="156"/>
      <c r="C49" s="163"/>
      <c r="D49" s="119" t="s">
        <v>61</v>
      </c>
      <c r="E49" s="120" t="s">
        <v>57</v>
      </c>
      <c r="F49" s="121">
        <v>64801791</v>
      </c>
      <c r="G49" s="168">
        <v>4535822</v>
      </c>
      <c r="H49" s="169"/>
      <c r="I49" s="103" t="s">
        <v>27</v>
      </c>
      <c r="J49" s="18"/>
      <c r="K49" s="18"/>
      <c r="L49" s="196"/>
      <c r="M49" s="197"/>
      <c r="N49" s="69"/>
      <c r="O49" s="69"/>
      <c r="P49" s="76"/>
      <c r="Q49" s="79"/>
      <c r="R49" s="76"/>
      <c r="S49" s="76"/>
      <c r="T49" s="79"/>
      <c r="U49" s="76"/>
      <c r="V49" s="76"/>
      <c r="X49" s="84"/>
      <c r="Y49" s="84"/>
    </row>
    <row r="50" spans="1:25" s="2" customFormat="1" ht="24" customHeight="1" x14ac:dyDescent="0.15">
      <c r="A50" s="18"/>
      <c r="B50" s="166"/>
      <c r="C50" s="167"/>
      <c r="D50" s="122" t="s">
        <v>62</v>
      </c>
      <c r="E50" s="123" t="s">
        <v>58</v>
      </c>
      <c r="F50" s="118">
        <f>F48+F49</f>
        <v>66400296</v>
      </c>
      <c r="G50" s="172">
        <f>G48+G49</f>
        <v>4703451</v>
      </c>
      <c r="H50" s="173"/>
      <c r="I50" s="104" t="str">
        <f>IF(G50/G47*100,"極大")</f>
        <v>極大</v>
      </c>
      <c r="J50" s="18"/>
      <c r="K50" s="18"/>
      <c r="L50" s="18"/>
      <c r="M50" s="18"/>
      <c r="N50" s="69"/>
      <c r="O50" s="69"/>
      <c r="P50" s="76"/>
      <c r="Q50" s="79"/>
      <c r="R50" s="76"/>
      <c r="S50" s="76"/>
      <c r="T50" s="79"/>
      <c r="U50" s="76"/>
      <c r="V50" s="76"/>
      <c r="X50" s="84"/>
      <c r="Y50" s="84"/>
    </row>
    <row r="51" spans="1:25" s="2" customFormat="1" ht="33" customHeight="1" x14ac:dyDescent="0.15">
      <c r="A51" s="18"/>
      <c r="B51" s="156" t="s">
        <v>2</v>
      </c>
      <c r="C51" s="163"/>
      <c r="D51" s="124" t="s">
        <v>63</v>
      </c>
      <c r="E51" s="125" t="s">
        <v>56</v>
      </c>
      <c r="F51" s="108">
        <v>535339</v>
      </c>
      <c r="G51" s="164">
        <v>146488</v>
      </c>
      <c r="H51" s="165"/>
      <c r="I51" s="52">
        <f>G51/G49*100</f>
        <v>3.2295799967459042</v>
      </c>
      <c r="N51" s="69"/>
      <c r="O51" s="69"/>
      <c r="P51" s="76"/>
      <c r="Q51" s="79"/>
      <c r="R51" s="76"/>
      <c r="S51" s="76"/>
      <c r="T51" s="79"/>
      <c r="U51" s="76"/>
      <c r="V51" s="76"/>
      <c r="X51" s="84"/>
      <c r="Y51" s="84"/>
    </row>
    <row r="52" spans="1:25" ht="33" customHeight="1" x14ac:dyDescent="0.15">
      <c r="A52" s="15"/>
      <c r="B52" s="187" t="s">
        <v>1</v>
      </c>
      <c r="C52" s="188"/>
      <c r="D52" s="134" t="s">
        <v>63</v>
      </c>
      <c r="E52" s="135" t="s">
        <v>55</v>
      </c>
      <c r="F52" s="132">
        <v>53781662</v>
      </c>
      <c r="G52" s="189">
        <v>3764414</v>
      </c>
      <c r="H52" s="190"/>
      <c r="I52" s="136" t="str">
        <f>IF(G52/G51*100&gt;1000,"極大")</f>
        <v>極大</v>
      </c>
      <c r="N52" s="147"/>
      <c r="O52" s="147"/>
      <c r="P52" s="73"/>
      <c r="Q52" s="80"/>
      <c r="R52" s="83"/>
      <c r="S52" s="73"/>
      <c r="T52" s="80"/>
      <c r="U52" s="73"/>
      <c r="V52" s="73"/>
      <c r="W52" s="15"/>
      <c r="X52" s="67">
        <f>SUM(X46:X46)</f>
        <v>0</v>
      </c>
      <c r="Y52" s="36"/>
    </row>
    <row r="53" spans="1:25" ht="33.75" customHeight="1" x14ac:dyDescent="0.15">
      <c r="A53" s="92"/>
      <c r="B53" s="191" t="s">
        <v>69</v>
      </c>
      <c r="C53" s="192"/>
      <c r="D53" s="126" t="s">
        <v>64</v>
      </c>
      <c r="E53" s="127" t="s">
        <v>55</v>
      </c>
      <c r="F53" s="128">
        <v>55960314</v>
      </c>
      <c r="G53" s="193">
        <v>3916918</v>
      </c>
      <c r="H53" s="194"/>
      <c r="I53" s="133">
        <f>G53/G52*100</f>
        <v>104.05120159472364</v>
      </c>
      <c r="J53" s="11"/>
      <c r="N53" s="157"/>
      <c r="O53" s="157"/>
      <c r="P53" s="42"/>
      <c r="Q53" s="81"/>
      <c r="R53" s="42"/>
      <c r="S53" s="42"/>
      <c r="T53" s="81"/>
      <c r="U53" s="42"/>
      <c r="V53" s="42"/>
      <c r="W53" s="15"/>
      <c r="X53" s="67"/>
      <c r="Y53" s="36"/>
    </row>
    <row r="54" spans="1:25" ht="19.5" customHeight="1" x14ac:dyDescent="0.15">
      <c r="D54" s="21"/>
      <c r="E54" s="21"/>
      <c r="F54" s="21"/>
      <c r="N54" s="157"/>
      <c r="O54" s="157"/>
      <c r="P54" s="42"/>
      <c r="Q54" s="81"/>
      <c r="R54" s="42"/>
      <c r="S54" s="42"/>
      <c r="T54" s="81"/>
      <c r="U54" s="42"/>
      <c r="V54" s="42"/>
      <c r="W54" s="15"/>
      <c r="X54" s="67"/>
      <c r="Y54" s="36"/>
    </row>
    <row r="55" spans="1:25" ht="19.5" customHeight="1" x14ac:dyDescent="0.15">
      <c r="N55" s="157"/>
      <c r="O55" s="157"/>
      <c r="P55" s="42"/>
      <c r="Q55" s="81"/>
      <c r="R55" s="42"/>
      <c r="S55" s="42"/>
      <c r="T55" s="81"/>
      <c r="U55" s="42"/>
      <c r="V55" s="42"/>
      <c r="W55" s="15"/>
      <c r="X55" s="67"/>
      <c r="Y55" s="36"/>
    </row>
    <row r="56" spans="1:25" ht="19.5" customHeight="1" x14ac:dyDescent="0.15">
      <c r="H56" s="51"/>
      <c r="I56" s="51"/>
      <c r="J56" s="51"/>
      <c r="K56" s="51"/>
      <c r="L56" s="60"/>
      <c r="N56" s="157"/>
      <c r="O56" s="157"/>
      <c r="P56" s="42"/>
      <c r="Q56" s="81"/>
      <c r="R56" s="42"/>
      <c r="S56" s="42"/>
      <c r="T56" s="81"/>
      <c r="U56" s="42"/>
      <c r="V56" s="42"/>
      <c r="W56" s="15"/>
      <c r="X56" s="67"/>
      <c r="Y56" s="36"/>
    </row>
    <row r="57" spans="1:25" ht="19.5" customHeight="1" x14ac:dyDescent="0.15">
      <c r="H57" s="51"/>
      <c r="I57" s="51"/>
      <c r="J57" s="51"/>
      <c r="K57" s="51"/>
      <c r="L57" s="60"/>
      <c r="N57" s="157"/>
      <c r="O57" s="157"/>
      <c r="P57" s="42"/>
      <c r="Q57" s="81"/>
      <c r="R57" s="42"/>
      <c r="S57" s="42"/>
      <c r="T57" s="81"/>
      <c r="U57" s="42"/>
      <c r="V57" s="42"/>
      <c r="W57" s="15"/>
      <c r="X57" s="67"/>
      <c r="Y57" s="36"/>
    </row>
    <row r="58" spans="1:25" x14ac:dyDescent="0.15">
      <c r="D58" s="36"/>
      <c r="E58" s="36"/>
      <c r="H58" s="36"/>
      <c r="I58" s="36"/>
      <c r="J58" s="36"/>
      <c r="K58" s="36"/>
      <c r="L58" s="61"/>
      <c r="M58" s="67"/>
      <c r="N58" s="66"/>
      <c r="O58" s="61"/>
      <c r="P58" s="61"/>
      <c r="Q58" s="61"/>
      <c r="R58" s="61"/>
      <c r="S58" s="61"/>
      <c r="T58" s="61"/>
      <c r="U58" s="61"/>
      <c r="V58" s="61"/>
      <c r="W58" s="36"/>
      <c r="X58" s="36"/>
      <c r="Y58" s="36"/>
    </row>
    <row r="59" spans="1:25" x14ac:dyDescent="0.15">
      <c r="D59" s="36"/>
      <c r="E59" s="36"/>
      <c r="F59" s="36"/>
      <c r="G59" s="36"/>
      <c r="H59" s="36"/>
      <c r="I59" s="36"/>
      <c r="J59" s="36"/>
      <c r="K59" s="36"/>
      <c r="L59" s="61"/>
      <c r="M59" s="67"/>
      <c r="N59" s="66"/>
      <c r="O59" s="61"/>
      <c r="P59" s="61"/>
      <c r="Q59" s="61"/>
      <c r="R59" s="61"/>
      <c r="S59" s="61"/>
      <c r="T59" s="61"/>
      <c r="U59" s="61"/>
      <c r="V59" s="61"/>
      <c r="W59" s="36"/>
      <c r="X59" s="36"/>
      <c r="Y59" s="36"/>
    </row>
    <row r="60" spans="1:25" x14ac:dyDescent="0.15">
      <c r="D60" s="36"/>
      <c r="E60" s="36"/>
      <c r="F60" s="36"/>
      <c r="G60" s="36"/>
      <c r="H60" s="36"/>
      <c r="I60" s="36"/>
      <c r="J60" s="36"/>
      <c r="K60" s="36"/>
      <c r="L60" s="61"/>
      <c r="M60" s="67"/>
      <c r="N60" s="66"/>
      <c r="O60" s="61"/>
      <c r="P60" s="61"/>
      <c r="Q60" s="61"/>
      <c r="R60" s="61"/>
      <c r="S60" s="61"/>
      <c r="T60" s="61"/>
      <c r="U60" s="61"/>
      <c r="V60" s="61"/>
      <c r="W60" s="36"/>
      <c r="X60" s="36"/>
      <c r="Y60" s="36"/>
    </row>
    <row r="61" spans="1:25" x14ac:dyDescent="0.15">
      <c r="D61" s="36"/>
      <c r="E61" s="36"/>
      <c r="F61" s="36"/>
      <c r="G61" s="36"/>
      <c r="H61" s="36"/>
      <c r="I61" s="36"/>
      <c r="J61" s="36"/>
      <c r="K61" s="36"/>
      <c r="L61" s="61"/>
      <c r="M61" s="67"/>
      <c r="N61" s="66"/>
      <c r="O61" s="61"/>
      <c r="P61" s="61"/>
      <c r="Q61" s="61"/>
      <c r="R61" s="61"/>
      <c r="S61" s="61"/>
      <c r="T61" s="61"/>
      <c r="U61" s="61"/>
      <c r="V61" s="61"/>
      <c r="W61" s="36"/>
      <c r="X61" s="36"/>
      <c r="Y61" s="36"/>
    </row>
    <row r="62" spans="1:25" x14ac:dyDescent="0.15">
      <c r="D62" s="36"/>
      <c r="E62" s="36"/>
      <c r="F62" s="36"/>
      <c r="G62" s="36"/>
      <c r="H62" s="36"/>
      <c r="I62" s="36"/>
      <c r="J62" s="36"/>
      <c r="K62" s="36"/>
      <c r="L62" s="61"/>
      <c r="M62" s="67"/>
      <c r="N62" s="66"/>
      <c r="O62" s="61"/>
      <c r="P62" s="61"/>
      <c r="Q62" s="61"/>
      <c r="R62" s="61"/>
      <c r="S62" s="61"/>
      <c r="T62" s="61"/>
      <c r="U62" s="61"/>
      <c r="V62" s="61"/>
      <c r="W62" s="36"/>
      <c r="X62" s="36"/>
      <c r="Y62" s="36"/>
    </row>
    <row r="63" spans="1:25" x14ac:dyDescent="0.15">
      <c r="D63" s="36"/>
      <c r="E63" s="36"/>
      <c r="F63" s="36"/>
      <c r="G63" s="36"/>
      <c r="H63" s="36"/>
      <c r="I63" s="36"/>
      <c r="J63" s="36"/>
      <c r="K63" s="36"/>
      <c r="L63" s="61"/>
      <c r="M63" s="67"/>
      <c r="N63" s="66"/>
      <c r="O63" s="61"/>
      <c r="P63" s="61"/>
      <c r="Q63" s="61"/>
      <c r="R63" s="61"/>
      <c r="S63" s="61"/>
      <c r="T63" s="61"/>
      <c r="U63" s="61"/>
      <c r="V63" s="61"/>
      <c r="W63" s="36"/>
      <c r="X63" s="36"/>
      <c r="Y63" s="36"/>
    </row>
    <row r="64" spans="1:25" x14ac:dyDescent="0.15">
      <c r="D64" s="36"/>
      <c r="E64" s="36"/>
      <c r="F64" s="36"/>
      <c r="G64" s="36"/>
      <c r="H64" s="36"/>
      <c r="I64" s="36"/>
      <c r="J64" s="36"/>
      <c r="K64" s="36"/>
      <c r="L64" s="61"/>
      <c r="M64" s="67"/>
      <c r="N64" s="66"/>
      <c r="O64" s="157"/>
      <c r="P64" s="157"/>
      <c r="Q64" s="157"/>
      <c r="R64" s="61"/>
      <c r="S64" s="61"/>
      <c r="T64" s="61"/>
      <c r="U64" s="61"/>
      <c r="V64" s="61"/>
      <c r="W64" s="36"/>
      <c r="X64" s="36"/>
      <c r="Y64" s="36"/>
    </row>
    <row r="65" spans="4:25" x14ac:dyDescent="0.15">
      <c r="D65" s="36"/>
      <c r="E65" s="36"/>
      <c r="F65" s="36"/>
      <c r="G65" s="36"/>
      <c r="H65" s="36"/>
      <c r="I65" s="36"/>
      <c r="J65" s="36"/>
      <c r="K65" s="36"/>
      <c r="L65" s="61"/>
      <c r="M65" s="67"/>
      <c r="N65" s="66"/>
      <c r="O65" s="19"/>
      <c r="P65" s="19"/>
      <c r="Q65" s="19"/>
      <c r="R65" s="61"/>
      <c r="S65" s="61"/>
      <c r="T65" s="61"/>
      <c r="U65" s="61"/>
      <c r="V65" s="61"/>
      <c r="W65" s="36"/>
      <c r="X65" s="36"/>
      <c r="Y65" s="36"/>
    </row>
    <row r="66" spans="4:25" x14ac:dyDescent="0.15">
      <c r="D66" s="36"/>
      <c r="E66" s="36"/>
      <c r="F66" s="36"/>
      <c r="G66" s="36"/>
      <c r="H66" s="36"/>
      <c r="I66" s="36"/>
      <c r="J66" s="36"/>
      <c r="K66" s="36"/>
      <c r="L66" s="61"/>
      <c r="M66" s="67"/>
      <c r="N66" s="66"/>
      <c r="O66" s="38"/>
      <c r="P66" s="38"/>
      <c r="Q66" s="38"/>
      <c r="R66" s="61"/>
      <c r="S66" s="61"/>
      <c r="T66" s="61"/>
      <c r="U66" s="61"/>
      <c r="V66" s="61"/>
      <c r="W66" s="36"/>
      <c r="X66" s="36"/>
      <c r="Y66" s="36"/>
    </row>
    <row r="67" spans="4:25" x14ac:dyDescent="0.15">
      <c r="D67" s="36"/>
      <c r="E67" s="36"/>
      <c r="F67" s="36"/>
      <c r="G67" s="36"/>
      <c r="H67" s="36"/>
      <c r="I67" s="36"/>
      <c r="J67" s="36"/>
      <c r="K67" s="36"/>
      <c r="L67" s="61"/>
      <c r="M67" s="67"/>
      <c r="N67" s="66"/>
      <c r="O67" s="47"/>
      <c r="P67" s="47"/>
      <c r="Q67" s="47"/>
      <c r="R67" s="61"/>
      <c r="S67" s="61"/>
      <c r="T67" s="61"/>
      <c r="U67" s="61"/>
      <c r="V67" s="61"/>
      <c r="W67" s="36"/>
      <c r="X67" s="36"/>
      <c r="Y67" s="36"/>
    </row>
    <row r="68" spans="4:25" x14ac:dyDescent="0.15">
      <c r="D68" s="36"/>
      <c r="E68" s="36"/>
      <c r="F68" s="36"/>
      <c r="G68" s="36"/>
      <c r="H68" s="36"/>
      <c r="I68" s="36"/>
      <c r="J68" s="36"/>
      <c r="K68" s="36"/>
      <c r="L68" s="61"/>
      <c r="M68" s="67"/>
      <c r="N68" s="66"/>
      <c r="O68" s="47"/>
      <c r="P68" s="47"/>
      <c r="Q68" s="47"/>
      <c r="R68" s="61"/>
      <c r="S68" s="61"/>
      <c r="T68" s="61"/>
      <c r="U68" s="61"/>
      <c r="V68" s="61"/>
      <c r="W68" s="36"/>
      <c r="X68" s="36"/>
      <c r="Y68" s="36"/>
    </row>
    <row r="69" spans="4:25" x14ac:dyDescent="0.15">
      <c r="D69" s="36"/>
      <c r="E69" s="36"/>
      <c r="F69" s="36"/>
      <c r="G69" s="36"/>
      <c r="H69" s="36"/>
      <c r="I69" s="36"/>
      <c r="J69" s="36"/>
      <c r="K69" s="36"/>
      <c r="L69" s="61"/>
      <c r="M69" s="67"/>
      <c r="N69" s="66"/>
      <c r="O69" s="47"/>
      <c r="P69" s="47"/>
      <c r="Q69" s="47"/>
      <c r="R69" s="61"/>
      <c r="S69" s="61"/>
      <c r="T69" s="61"/>
      <c r="U69" s="61"/>
      <c r="V69" s="61"/>
      <c r="W69" s="36"/>
      <c r="X69" s="36"/>
      <c r="Y69" s="36"/>
    </row>
    <row r="70" spans="4:25" x14ac:dyDescent="0.15">
      <c r="D70" s="36"/>
      <c r="E70" s="36"/>
      <c r="F70" s="36"/>
      <c r="G70" s="36"/>
      <c r="H70" s="36"/>
      <c r="I70" s="36"/>
      <c r="J70" s="36"/>
      <c r="K70" s="36"/>
      <c r="L70" s="61"/>
      <c r="M70" s="67"/>
      <c r="N70" s="66"/>
      <c r="O70" s="47"/>
      <c r="P70" s="47"/>
      <c r="Q70" s="47"/>
      <c r="R70" s="61"/>
      <c r="S70" s="61"/>
      <c r="T70" s="61"/>
      <c r="U70" s="61"/>
      <c r="V70" s="61"/>
      <c r="W70" s="36"/>
      <c r="X70" s="36"/>
      <c r="Y70" s="36"/>
    </row>
    <row r="71" spans="4:25" x14ac:dyDescent="0.15">
      <c r="D71" s="36"/>
      <c r="E71" s="36"/>
      <c r="F71" s="36"/>
      <c r="G71" s="36"/>
      <c r="H71" s="36"/>
      <c r="I71" s="36"/>
      <c r="J71" s="36"/>
      <c r="K71" s="36"/>
      <c r="L71" s="61"/>
      <c r="M71" s="67"/>
      <c r="N71" s="66"/>
      <c r="O71" s="34"/>
      <c r="P71" s="34"/>
      <c r="Q71" s="34"/>
      <c r="R71" s="61"/>
      <c r="S71" s="61"/>
      <c r="T71" s="61"/>
      <c r="U71" s="61"/>
      <c r="V71" s="61"/>
      <c r="W71" s="36"/>
      <c r="X71" s="36"/>
      <c r="Y71" s="36"/>
    </row>
    <row r="72" spans="4:25" x14ac:dyDescent="0.15">
      <c r="D72" s="36"/>
      <c r="E72" s="36"/>
      <c r="F72" s="36"/>
      <c r="G72" s="36"/>
      <c r="H72" s="36"/>
      <c r="I72" s="36"/>
      <c r="J72" s="36"/>
      <c r="K72" s="36"/>
      <c r="L72" s="61"/>
      <c r="M72" s="67"/>
      <c r="N72" s="66"/>
      <c r="O72" s="61"/>
      <c r="P72" s="61"/>
      <c r="Q72" s="61"/>
      <c r="R72" s="61"/>
      <c r="S72" s="61"/>
      <c r="T72" s="61"/>
      <c r="U72" s="61"/>
      <c r="V72" s="61"/>
      <c r="W72" s="36"/>
      <c r="X72" s="36"/>
      <c r="Y72" s="36"/>
    </row>
    <row r="73" spans="4:25" x14ac:dyDescent="0.15">
      <c r="D73" s="36"/>
      <c r="E73" s="36"/>
      <c r="F73" s="36"/>
      <c r="G73" s="36"/>
      <c r="H73" s="36"/>
      <c r="I73" s="36"/>
      <c r="J73" s="36"/>
      <c r="K73" s="36"/>
      <c r="L73" s="61"/>
      <c r="M73" s="67"/>
      <c r="N73" s="66"/>
      <c r="O73" s="61"/>
      <c r="P73" s="61"/>
      <c r="Q73" s="61"/>
      <c r="R73" s="61"/>
      <c r="S73" s="61"/>
      <c r="T73" s="61"/>
      <c r="U73" s="61"/>
      <c r="V73" s="61"/>
      <c r="W73" s="36"/>
      <c r="X73" s="36"/>
      <c r="Y73" s="36"/>
    </row>
    <row r="74" spans="4:25" x14ac:dyDescent="0.15">
      <c r="D74" s="36"/>
      <c r="E74" s="36"/>
      <c r="F74" s="36"/>
      <c r="G74" s="36"/>
      <c r="H74" s="36"/>
      <c r="I74" s="36"/>
      <c r="J74" s="36"/>
      <c r="K74" s="36"/>
      <c r="L74" s="61"/>
      <c r="M74" s="67"/>
      <c r="N74" s="66"/>
      <c r="O74" s="195"/>
      <c r="P74" s="195"/>
      <c r="Q74" s="195"/>
      <c r="R74" s="61"/>
      <c r="S74" s="61"/>
      <c r="T74" s="61"/>
      <c r="U74" s="61"/>
      <c r="V74" s="61"/>
      <c r="W74" s="36"/>
      <c r="X74" s="36"/>
      <c r="Y74" s="36"/>
    </row>
    <row r="75" spans="4:25" x14ac:dyDescent="0.15">
      <c r="D75" s="36"/>
      <c r="E75" s="36"/>
      <c r="F75" s="36"/>
      <c r="G75" s="36"/>
      <c r="H75" s="36"/>
      <c r="I75" s="36"/>
      <c r="J75" s="36"/>
      <c r="K75" s="36"/>
      <c r="L75" s="61"/>
      <c r="M75" s="67"/>
      <c r="N75" s="66"/>
      <c r="O75" s="71"/>
      <c r="P75" s="71"/>
      <c r="Q75" s="19"/>
      <c r="R75" s="61"/>
      <c r="S75" s="61"/>
      <c r="T75" s="61"/>
      <c r="U75" s="61"/>
      <c r="V75" s="61"/>
      <c r="W75" s="36"/>
      <c r="X75" s="36"/>
      <c r="Y75" s="36"/>
    </row>
    <row r="76" spans="4:25" x14ac:dyDescent="0.15">
      <c r="D76" s="36"/>
      <c r="E76" s="36"/>
      <c r="F76" s="36"/>
      <c r="G76" s="36"/>
      <c r="H76" s="36"/>
      <c r="I76" s="36"/>
      <c r="J76" s="36"/>
      <c r="K76" s="36"/>
      <c r="L76" s="61"/>
      <c r="M76" s="67"/>
      <c r="N76" s="66"/>
      <c r="O76" s="72"/>
      <c r="P76" s="72"/>
      <c r="Q76" s="63"/>
      <c r="R76" s="61"/>
      <c r="S76" s="61"/>
      <c r="T76" s="61"/>
      <c r="U76" s="61"/>
      <c r="V76" s="61"/>
      <c r="W76" s="36"/>
      <c r="X76" s="36"/>
      <c r="Y76" s="36"/>
    </row>
    <row r="77" spans="4:25" x14ac:dyDescent="0.15">
      <c r="D77" s="36"/>
      <c r="E77" s="36"/>
      <c r="F77" s="36"/>
      <c r="G77" s="36"/>
      <c r="H77" s="36"/>
      <c r="I77" s="36"/>
      <c r="J77" s="36"/>
      <c r="K77" s="36"/>
      <c r="L77" s="61"/>
      <c r="M77" s="67"/>
      <c r="N77" s="66"/>
      <c r="O77" s="47"/>
      <c r="P77" s="47"/>
      <c r="Q77" s="76"/>
      <c r="R77" s="61"/>
      <c r="S77" s="61"/>
      <c r="T77" s="61"/>
      <c r="U77" s="61"/>
      <c r="V77" s="61"/>
      <c r="W77" s="36"/>
      <c r="X77" s="36"/>
      <c r="Y77" s="36"/>
    </row>
    <row r="78" spans="4:25" x14ac:dyDescent="0.15">
      <c r="D78" s="36"/>
      <c r="E78" s="36"/>
      <c r="F78" s="36"/>
      <c r="G78" s="36"/>
      <c r="H78" s="36"/>
      <c r="I78" s="36"/>
      <c r="J78" s="36"/>
      <c r="K78" s="36"/>
      <c r="L78" s="61"/>
      <c r="M78" s="67"/>
      <c r="N78" s="66"/>
      <c r="O78" s="47"/>
      <c r="P78" s="47"/>
      <c r="Q78" s="76"/>
      <c r="R78" s="61"/>
      <c r="S78" s="61"/>
      <c r="T78" s="61"/>
      <c r="U78" s="61"/>
      <c r="V78" s="61"/>
      <c r="W78" s="36"/>
      <c r="X78" s="36"/>
      <c r="Y78" s="36"/>
    </row>
    <row r="79" spans="4:25" x14ac:dyDescent="0.15">
      <c r="M79" s="68"/>
      <c r="N79" s="70"/>
      <c r="O79" s="47"/>
      <c r="P79" s="47"/>
      <c r="Q79" s="76"/>
      <c r="R79" s="15"/>
      <c r="S79" s="15"/>
      <c r="T79" s="15"/>
      <c r="U79" s="15"/>
      <c r="V79" s="15"/>
    </row>
    <row r="80" spans="4:25" x14ac:dyDescent="0.15">
      <c r="M80" s="68"/>
      <c r="N80" s="70"/>
      <c r="O80" s="47"/>
      <c r="P80" s="47"/>
      <c r="Q80" s="76"/>
      <c r="R80" s="15"/>
      <c r="S80" s="15"/>
      <c r="T80" s="15"/>
      <c r="U80" s="15"/>
      <c r="V80" s="15"/>
    </row>
    <row r="81" spans="13:22" x14ac:dyDescent="0.15">
      <c r="M81" s="68"/>
      <c r="N81" s="70"/>
      <c r="O81" s="47"/>
      <c r="P81" s="47"/>
      <c r="Q81" s="76"/>
      <c r="R81" s="15"/>
      <c r="S81" s="15"/>
      <c r="T81" s="15"/>
      <c r="U81" s="15"/>
      <c r="V81" s="15"/>
    </row>
    <row r="82" spans="13:22" x14ac:dyDescent="0.15">
      <c r="M82" s="68"/>
      <c r="N82" s="70"/>
      <c r="O82" s="47"/>
      <c r="P82" s="47"/>
      <c r="Q82" s="76"/>
      <c r="R82" s="15"/>
      <c r="S82" s="15"/>
      <c r="T82" s="15"/>
      <c r="U82" s="15"/>
      <c r="V82" s="15"/>
    </row>
    <row r="83" spans="13:22" x14ac:dyDescent="0.15">
      <c r="M83" s="68"/>
      <c r="N83" s="70"/>
      <c r="O83" s="47"/>
      <c r="P83" s="47"/>
      <c r="Q83" s="76"/>
      <c r="R83" s="15"/>
      <c r="S83" s="15"/>
      <c r="T83" s="15"/>
      <c r="U83" s="15"/>
      <c r="V83" s="15"/>
    </row>
    <row r="84" spans="13:22" x14ac:dyDescent="0.15">
      <c r="M84" s="68"/>
      <c r="N84" s="70"/>
      <c r="O84" s="47"/>
      <c r="P84" s="47"/>
      <c r="Q84" s="76"/>
      <c r="R84" s="15"/>
      <c r="S84" s="15"/>
      <c r="T84" s="15"/>
      <c r="U84" s="15"/>
      <c r="V84" s="15"/>
    </row>
    <row r="85" spans="13:22" x14ac:dyDescent="0.15">
      <c r="M85" s="68"/>
      <c r="N85" s="70"/>
      <c r="O85" s="47"/>
      <c r="P85" s="47"/>
      <c r="Q85" s="76"/>
      <c r="R85" s="15"/>
      <c r="S85" s="15"/>
      <c r="T85" s="15"/>
      <c r="U85" s="15"/>
      <c r="V85" s="15"/>
    </row>
    <row r="86" spans="13:22" x14ac:dyDescent="0.15">
      <c r="M86" s="68"/>
      <c r="N86" s="70"/>
      <c r="O86" s="47"/>
      <c r="P86" s="47"/>
      <c r="Q86" s="76"/>
      <c r="R86" s="15"/>
      <c r="S86" s="15"/>
      <c r="T86" s="15"/>
      <c r="U86" s="15"/>
      <c r="V86" s="15"/>
    </row>
    <row r="87" spans="13:22" x14ac:dyDescent="0.15">
      <c r="M87" s="68"/>
      <c r="N87" s="70"/>
      <c r="O87" s="47"/>
      <c r="P87" s="47"/>
      <c r="Q87" s="76"/>
      <c r="R87" s="15"/>
      <c r="S87" s="15"/>
      <c r="T87" s="15"/>
      <c r="U87" s="15"/>
      <c r="V87" s="15"/>
    </row>
    <row r="88" spans="13:22" x14ac:dyDescent="0.15">
      <c r="M88" s="68"/>
      <c r="N88" s="70"/>
      <c r="O88" s="47"/>
      <c r="P88" s="47"/>
      <c r="Q88" s="76"/>
      <c r="R88" s="15"/>
      <c r="S88" s="15"/>
      <c r="T88" s="15"/>
      <c r="U88" s="15"/>
      <c r="V88" s="15"/>
    </row>
    <row r="89" spans="13:22" x14ac:dyDescent="0.15">
      <c r="M89" s="68"/>
      <c r="N89" s="70"/>
      <c r="O89" s="34"/>
      <c r="P89" s="34"/>
      <c r="Q89" s="34"/>
      <c r="R89" s="15"/>
      <c r="S89" s="15"/>
      <c r="T89" s="15"/>
      <c r="U89" s="15"/>
      <c r="V89" s="15"/>
    </row>
    <row r="90" spans="13:22" x14ac:dyDescent="0.15">
      <c r="M90" s="68"/>
      <c r="N90" s="70"/>
      <c r="O90" s="47"/>
      <c r="P90" s="47"/>
      <c r="Q90" s="47"/>
      <c r="R90" s="15"/>
      <c r="S90" s="15"/>
      <c r="T90" s="15"/>
      <c r="U90" s="15"/>
      <c r="V90" s="15"/>
    </row>
    <row r="91" spans="13:22" x14ac:dyDescent="0.15">
      <c r="N91" s="15"/>
      <c r="O91" s="73"/>
      <c r="P91" s="73"/>
      <c r="Q91" s="34"/>
      <c r="R91" s="15"/>
      <c r="S91" s="15"/>
      <c r="T91" s="15"/>
      <c r="U91" s="15"/>
      <c r="V91" s="15"/>
    </row>
    <row r="92" spans="13:22" x14ac:dyDescent="0.15">
      <c r="N92" s="15"/>
      <c r="O92" s="42"/>
      <c r="P92" s="42"/>
      <c r="Q92" s="42"/>
    </row>
    <row r="93" spans="13:22" x14ac:dyDescent="0.15">
      <c r="N93" s="15"/>
      <c r="O93" s="42"/>
      <c r="P93" s="42"/>
      <c r="Q93" s="42"/>
    </row>
    <row r="94" spans="13:22" x14ac:dyDescent="0.15">
      <c r="N94" s="15"/>
      <c r="O94" s="42"/>
      <c r="P94" s="42"/>
      <c r="Q94" s="42"/>
    </row>
    <row r="95" spans="13:22" x14ac:dyDescent="0.15">
      <c r="N95" s="15"/>
      <c r="O95" s="42"/>
      <c r="P95" s="42"/>
      <c r="Q95" s="42"/>
    </row>
  </sheetData>
  <mergeCells count="89">
    <mergeCell ref="L48:M49"/>
    <mergeCell ref="I4:I5"/>
    <mergeCell ref="K31:K32"/>
    <mergeCell ref="D43:D44"/>
    <mergeCell ref="E43:E44"/>
    <mergeCell ref="F43:F44"/>
    <mergeCell ref="G43:H44"/>
    <mergeCell ref="I43:I44"/>
    <mergeCell ref="G48:H48"/>
    <mergeCell ref="G49:H49"/>
    <mergeCell ref="G31:H31"/>
    <mergeCell ref="I31:J31"/>
    <mergeCell ref="G32:H32"/>
    <mergeCell ref="I32:J32"/>
    <mergeCell ref="G33:H33"/>
    <mergeCell ref="I33:J33"/>
    <mergeCell ref="N55:O55"/>
    <mergeCell ref="N56:O56"/>
    <mergeCell ref="N57:O57"/>
    <mergeCell ref="O64:Q64"/>
    <mergeCell ref="O74:Q74"/>
    <mergeCell ref="B52:C52"/>
    <mergeCell ref="G52:H52"/>
    <mergeCell ref="N52:O52"/>
    <mergeCell ref="N53:O53"/>
    <mergeCell ref="N54:O54"/>
    <mergeCell ref="B53:C53"/>
    <mergeCell ref="G53:H53"/>
    <mergeCell ref="G50:H50"/>
    <mergeCell ref="B51:C51"/>
    <mergeCell ref="G51:H51"/>
    <mergeCell ref="B48:C50"/>
    <mergeCell ref="G45:H45"/>
    <mergeCell ref="B46:C46"/>
    <mergeCell ref="G46:H46"/>
    <mergeCell ref="N46:O46"/>
    <mergeCell ref="B47:C47"/>
    <mergeCell ref="G47:H47"/>
    <mergeCell ref="B38:C38"/>
    <mergeCell ref="G38:H38"/>
    <mergeCell ref="I38:J38"/>
    <mergeCell ref="B39:C39"/>
    <mergeCell ref="G39:H39"/>
    <mergeCell ref="I39:J39"/>
    <mergeCell ref="B36:C36"/>
    <mergeCell ref="G36:H36"/>
    <mergeCell ref="I36:J36"/>
    <mergeCell ref="B37:C37"/>
    <mergeCell ref="G37:H37"/>
    <mergeCell ref="I37:J37"/>
    <mergeCell ref="B34:C34"/>
    <mergeCell ref="G34:H34"/>
    <mergeCell ref="I34:J34"/>
    <mergeCell ref="B35:C35"/>
    <mergeCell ref="G35:H35"/>
    <mergeCell ref="I35:J35"/>
    <mergeCell ref="B24:C24"/>
    <mergeCell ref="G24:H24"/>
    <mergeCell ref="B25:C25"/>
    <mergeCell ref="G25:H25"/>
    <mergeCell ref="B26:C26"/>
    <mergeCell ref="G26:H26"/>
    <mergeCell ref="B21:C21"/>
    <mergeCell ref="G21:H21"/>
    <mergeCell ref="B22:C22"/>
    <mergeCell ref="G22:H22"/>
    <mergeCell ref="B23:C23"/>
    <mergeCell ref="G23:H23"/>
    <mergeCell ref="G18:H18"/>
    <mergeCell ref="B19:C19"/>
    <mergeCell ref="G19:H19"/>
    <mergeCell ref="B20:C20"/>
    <mergeCell ref="G20:H20"/>
    <mergeCell ref="G13:H13"/>
    <mergeCell ref="G14:H14"/>
    <mergeCell ref="G15:H15"/>
    <mergeCell ref="G16:H16"/>
    <mergeCell ref="G17:H17"/>
    <mergeCell ref="G8:H8"/>
    <mergeCell ref="G9:H9"/>
    <mergeCell ref="G10:H10"/>
    <mergeCell ref="G11:H11"/>
    <mergeCell ref="G12:H12"/>
    <mergeCell ref="G4:H4"/>
    <mergeCell ref="G5:H5"/>
    <mergeCell ref="B6:C6"/>
    <mergeCell ref="G6:H6"/>
    <mergeCell ref="G7:H7"/>
    <mergeCell ref="B4:C5"/>
  </mergeCells>
  <phoneticPr fontId="1"/>
  <pageMargins left="0.39370078740157483" right="0.59055118110236227" top="0.59055118110236227" bottom="0.59055118110236227" header="0.19685039370078741" footer="0.39370078740157483"/>
  <pageSetup paperSize="9" scale="85" orientation="portrait" r:id="rId1"/>
  <headerFooter scaleWithDoc="0" alignWithMargins="0">
    <oddHeader>&amp;C&amp;"ＭＳ 明朝,標準"&amp;8令和3年度 秋田県税務統計書</oddHeader>
    <oddFooter>&amp;C&amp;"ＭＳ 明朝,標準"&amp;9- 38 -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県たばこ税</vt:lpstr>
      <vt:lpstr>県たばこ税!Print_Area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2022-12-28T06:51:12Z</cp:lastPrinted>
  <dcterms:created xsi:type="dcterms:W3CDTF">1997-09-05T03:57:22Z</dcterms:created>
  <dcterms:modified xsi:type="dcterms:W3CDTF">2023-02-14T05:34:49Z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2021-11-02T00:31:39Z</vt:filetime>
  </property>
</Properties>
</file>