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_デジタルガバメント推進班Ｒ４\110_オープンデータ\10.プロジェクト\調査統計課調整\データで見る秋田\NEWデータ\"/>
    </mc:Choice>
  </mc:AlternateContent>
  <xr:revisionPtr revIDLastSave="0" documentId="13_ncr:1_{4542B7A6-9BF9-4153-BF3C-AF71C327619E}" xr6:coauthVersionLast="47" xr6:coauthVersionMax="47" xr10:uidLastSave="{00000000-0000-0000-0000-000000000000}"/>
  <bookViews>
    <workbookView xWindow="360" yWindow="840" windowWidth="20235" windowHeight="13470" tabRatio="777" xr2:uid="{3A907332-E223-46B6-8654-8A177E9DB951}"/>
  </bookViews>
  <sheets>
    <sheet name="新設住宅着工数" sheetId="12" r:id="rId1"/>
  </sheets>
  <definedNames>
    <definedName name="Module1.開く">[0]!Module1.開く</definedName>
    <definedName name="Module1.完了">[0]!Module1.開く</definedName>
    <definedName name="Module1.削除and取り込み">[0]!Module1.開く</definedName>
    <definedName name="_xlnm.Print_Area" localSheetId="0">新設住宅着工数!$A$1:$Z$62</definedName>
    <definedName name="開く">[0]!Module1.開く</definedName>
    <definedName name="完了">[0]!Module1.開く</definedName>
    <definedName name="削除and取り込み">[0]!Module1.開く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2" l="1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59" i="12"/>
  <c r="AC60" i="12"/>
  <c r="AC61" i="12"/>
  <c r="AC62" i="12"/>
  <c r="AC2" i="12"/>
  <c r="AB2" i="12"/>
  <c r="Y2" i="12"/>
  <c r="V2" i="12"/>
  <c r="S2" i="12"/>
  <c r="P2" i="12"/>
  <c r="M2" i="12"/>
  <c r="M3" i="12"/>
  <c r="J2" i="12"/>
  <c r="G2" i="12"/>
  <c r="D2" i="12"/>
  <c r="AB62" i="12"/>
  <c r="AA62" i="12"/>
  <c r="AB61" i="12"/>
  <c r="AA61" i="12"/>
  <c r="AB60" i="12"/>
  <c r="AA60" i="12"/>
  <c r="AB59" i="12"/>
  <c r="AA59" i="12"/>
  <c r="AB58" i="12"/>
  <c r="AA58" i="12"/>
  <c r="AB57" i="12"/>
  <c r="AA57" i="12"/>
  <c r="AB56" i="12"/>
  <c r="AA56" i="12"/>
  <c r="AB55" i="12"/>
  <c r="AA55" i="12"/>
  <c r="AB54" i="12"/>
  <c r="AA54" i="12"/>
  <c r="AB53" i="12"/>
  <c r="AA53" i="12"/>
  <c r="AB52" i="12"/>
  <c r="AA52" i="12"/>
  <c r="AB51" i="12"/>
  <c r="AA51" i="12"/>
  <c r="AB50" i="12"/>
  <c r="AA50" i="12"/>
  <c r="AB49" i="12"/>
  <c r="AA49" i="12"/>
  <c r="AB48" i="12"/>
  <c r="AA48" i="12"/>
  <c r="AB47" i="12"/>
  <c r="AA47" i="12"/>
  <c r="AB46" i="12"/>
  <c r="AA46" i="12"/>
  <c r="AB45" i="12"/>
  <c r="AA45" i="12"/>
  <c r="AB44" i="12"/>
  <c r="AA44" i="12"/>
  <c r="AB43" i="12"/>
  <c r="AA43" i="12"/>
  <c r="AB42" i="12"/>
  <c r="AA42" i="12"/>
  <c r="AB41" i="12"/>
  <c r="AA41" i="12"/>
  <c r="AB40" i="12"/>
  <c r="AA40" i="12"/>
  <c r="AB39" i="12"/>
  <c r="AA39" i="12"/>
  <c r="AB38" i="12"/>
  <c r="AA38" i="12"/>
  <c r="AB37" i="12"/>
  <c r="AA37" i="12"/>
  <c r="AB36" i="12"/>
  <c r="AA36" i="12"/>
  <c r="AB35" i="12"/>
  <c r="AA35" i="12"/>
  <c r="AB34" i="12"/>
  <c r="AA34" i="12"/>
  <c r="AB33" i="12"/>
  <c r="AA33" i="12"/>
  <c r="AB32" i="12"/>
  <c r="AA32" i="12"/>
  <c r="AB31" i="12"/>
  <c r="AA31" i="12"/>
  <c r="AB30" i="12"/>
  <c r="AA30" i="12"/>
  <c r="AB29" i="12"/>
  <c r="AA29" i="12"/>
  <c r="AB28" i="12"/>
  <c r="AA28" i="12"/>
  <c r="AB27" i="12"/>
  <c r="AA27" i="12"/>
  <c r="AB26" i="12"/>
  <c r="AA26" i="12"/>
  <c r="AB25" i="12"/>
  <c r="AA25" i="12"/>
  <c r="AB24" i="12"/>
  <c r="AA24" i="12"/>
  <c r="AB23" i="12"/>
  <c r="AA23" i="12"/>
  <c r="AB22" i="12"/>
  <c r="AA22" i="12"/>
  <c r="AB21" i="12"/>
  <c r="AA21" i="12"/>
  <c r="AB20" i="12"/>
  <c r="AA20" i="12"/>
  <c r="AB19" i="12"/>
  <c r="AA19" i="12"/>
  <c r="AB18" i="12"/>
  <c r="AA18" i="12"/>
  <c r="AB17" i="12"/>
  <c r="AA17" i="12"/>
  <c r="AB16" i="12"/>
  <c r="AA16" i="12"/>
  <c r="AB15" i="12"/>
  <c r="AA15" i="12"/>
  <c r="AB14" i="12"/>
  <c r="AA14" i="12"/>
  <c r="AB13" i="12"/>
  <c r="AB12" i="12"/>
  <c r="AB11" i="12"/>
  <c r="AB10" i="12"/>
  <c r="AB9" i="12"/>
  <c r="AB8" i="12"/>
  <c r="AB7" i="12"/>
  <c r="AB6" i="12"/>
  <c r="AB5" i="12"/>
  <c r="AB4" i="12"/>
  <c r="AB3" i="12"/>
  <c r="Y62" i="12"/>
  <c r="X62" i="12"/>
  <c r="Y61" i="12"/>
  <c r="X61" i="12"/>
  <c r="Y60" i="12"/>
  <c r="X60" i="12"/>
  <c r="Y59" i="12"/>
  <c r="X59" i="12"/>
  <c r="Y58" i="12"/>
  <c r="X58" i="12"/>
  <c r="Y57" i="12"/>
  <c r="X57" i="12"/>
  <c r="Y56" i="12"/>
  <c r="X56" i="12"/>
  <c r="Y55" i="12"/>
  <c r="X55" i="12"/>
  <c r="Y54" i="12"/>
  <c r="X54" i="12"/>
  <c r="Y53" i="12"/>
  <c r="X53" i="12"/>
  <c r="Y52" i="12"/>
  <c r="X52" i="12"/>
  <c r="Y51" i="12"/>
  <c r="X51" i="12"/>
  <c r="Y50" i="12"/>
  <c r="X50" i="12"/>
  <c r="Y49" i="12"/>
  <c r="X49" i="12"/>
  <c r="Y48" i="12"/>
  <c r="X48" i="12"/>
  <c r="Y47" i="12"/>
  <c r="X47" i="12"/>
  <c r="Y46" i="12"/>
  <c r="X46" i="12"/>
  <c r="Y45" i="12"/>
  <c r="X45" i="12"/>
  <c r="Y44" i="12"/>
  <c r="X44" i="12"/>
  <c r="Y43" i="12"/>
  <c r="X43" i="12"/>
  <c r="Y42" i="12"/>
  <c r="X42" i="12"/>
  <c r="Y41" i="12"/>
  <c r="X41" i="12"/>
  <c r="Y40" i="12"/>
  <c r="X40" i="12"/>
  <c r="Y39" i="12"/>
  <c r="X39" i="12"/>
  <c r="Y38" i="12"/>
  <c r="X38" i="12"/>
  <c r="Y37" i="12"/>
  <c r="X37" i="12"/>
  <c r="Y36" i="12"/>
  <c r="X36" i="12"/>
  <c r="Y35" i="12"/>
  <c r="X35" i="12"/>
  <c r="Y34" i="12"/>
  <c r="X34" i="12"/>
  <c r="Y33" i="12"/>
  <c r="X33" i="12"/>
  <c r="Y32" i="12"/>
  <c r="X32" i="12"/>
  <c r="Y31" i="12"/>
  <c r="X31" i="12"/>
  <c r="Y30" i="12"/>
  <c r="X30" i="12"/>
  <c r="Y29" i="12"/>
  <c r="X29" i="12"/>
  <c r="Y28" i="12"/>
  <c r="X28" i="12"/>
  <c r="Y27" i="12"/>
  <c r="X27" i="12"/>
  <c r="Y26" i="12"/>
  <c r="X26" i="12"/>
  <c r="Y25" i="12"/>
  <c r="X25" i="12"/>
  <c r="Y24" i="12"/>
  <c r="X24" i="12"/>
  <c r="Y23" i="12"/>
  <c r="X23" i="12"/>
  <c r="Y22" i="12"/>
  <c r="X22" i="12"/>
  <c r="Y21" i="12"/>
  <c r="X21" i="12"/>
  <c r="Y20" i="12"/>
  <c r="X20" i="12"/>
  <c r="Y19" i="12"/>
  <c r="X19" i="12"/>
  <c r="Y18" i="12"/>
  <c r="X18" i="12"/>
  <c r="Y17" i="12"/>
  <c r="X17" i="12"/>
  <c r="Y16" i="12"/>
  <c r="X16" i="12"/>
  <c r="Y15" i="12"/>
  <c r="X15" i="12"/>
  <c r="Y14" i="12"/>
  <c r="X14" i="12"/>
  <c r="Y13" i="12"/>
  <c r="Y12" i="12"/>
  <c r="Y11" i="12"/>
  <c r="Y10" i="12"/>
  <c r="Y9" i="12"/>
  <c r="Y8" i="12"/>
  <c r="Y7" i="12"/>
  <c r="Y6" i="12"/>
  <c r="Y5" i="12"/>
  <c r="Y4" i="12"/>
  <c r="Y3" i="12"/>
  <c r="V62" i="12"/>
  <c r="U62" i="12"/>
  <c r="V61" i="12"/>
  <c r="U61" i="12"/>
  <c r="V60" i="12"/>
  <c r="U60" i="12"/>
  <c r="V59" i="12"/>
  <c r="U59" i="12"/>
  <c r="V58" i="12"/>
  <c r="U58" i="12"/>
  <c r="V57" i="12"/>
  <c r="U57" i="12"/>
  <c r="V56" i="12"/>
  <c r="U56" i="12"/>
  <c r="V55" i="12"/>
  <c r="U55" i="12"/>
  <c r="V54" i="12"/>
  <c r="U54" i="12"/>
  <c r="V53" i="12"/>
  <c r="U53" i="12"/>
  <c r="V52" i="12"/>
  <c r="U52" i="12"/>
  <c r="V51" i="12"/>
  <c r="U51" i="12"/>
  <c r="V50" i="12"/>
  <c r="U50" i="12"/>
  <c r="V49" i="12"/>
  <c r="U49" i="12"/>
  <c r="V48" i="12"/>
  <c r="U48" i="12"/>
  <c r="V47" i="12"/>
  <c r="U47" i="12"/>
  <c r="V46" i="12"/>
  <c r="U46" i="12"/>
  <c r="V45" i="12"/>
  <c r="U45" i="12"/>
  <c r="V44" i="12"/>
  <c r="U44" i="12"/>
  <c r="V43" i="12"/>
  <c r="U43" i="12"/>
  <c r="V42" i="12"/>
  <c r="U42" i="12"/>
  <c r="V41" i="12"/>
  <c r="U41" i="12"/>
  <c r="V40" i="12"/>
  <c r="U40" i="12"/>
  <c r="V39" i="12"/>
  <c r="U39" i="12"/>
  <c r="V38" i="12"/>
  <c r="U38" i="12"/>
  <c r="V37" i="12"/>
  <c r="U37" i="12"/>
  <c r="V36" i="12"/>
  <c r="U36" i="12"/>
  <c r="V35" i="12"/>
  <c r="U35" i="12"/>
  <c r="V34" i="12"/>
  <c r="U34" i="12"/>
  <c r="V33" i="12"/>
  <c r="U33" i="12"/>
  <c r="V32" i="12"/>
  <c r="U32" i="12"/>
  <c r="V31" i="12"/>
  <c r="U31" i="12"/>
  <c r="V30" i="12"/>
  <c r="U30" i="12"/>
  <c r="V29" i="12"/>
  <c r="U29" i="12"/>
  <c r="V28" i="12"/>
  <c r="U28" i="12"/>
  <c r="V27" i="12"/>
  <c r="U27" i="12"/>
  <c r="V26" i="12"/>
  <c r="U26" i="12"/>
  <c r="V25" i="12"/>
  <c r="U25" i="12"/>
  <c r="V24" i="12"/>
  <c r="U24" i="12"/>
  <c r="V23" i="12"/>
  <c r="U23" i="12"/>
  <c r="V22" i="12"/>
  <c r="U22" i="12"/>
  <c r="V21" i="12"/>
  <c r="U21" i="12"/>
  <c r="V20" i="12"/>
  <c r="U20" i="12"/>
  <c r="V19" i="12"/>
  <c r="U19" i="12"/>
  <c r="V18" i="12"/>
  <c r="U18" i="12"/>
  <c r="V17" i="12"/>
  <c r="U17" i="12"/>
  <c r="V16" i="12"/>
  <c r="U16" i="12"/>
  <c r="V15" i="12"/>
  <c r="U15" i="12"/>
  <c r="V14" i="12"/>
  <c r="U14" i="12"/>
  <c r="V13" i="12"/>
  <c r="V12" i="12"/>
  <c r="V11" i="12"/>
  <c r="V10" i="12"/>
  <c r="V9" i="12"/>
  <c r="V8" i="12"/>
  <c r="V7" i="12"/>
  <c r="V6" i="12"/>
  <c r="V5" i="12"/>
  <c r="V4" i="12"/>
  <c r="V3" i="12"/>
  <c r="S62" i="12"/>
  <c r="R62" i="12"/>
  <c r="S61" i="12"/>
  <c r="R61" i="12"/>
  <c r="S60" i="12"/>
  <c r="R60" i="12"/>
  <c r="S59" i="12"/>
  <c r="R59" i="12"/>
  <c r="S58" i="12"/>
  <c r="R58" i="12"/>
  <c r="S57" i="12"/>
  <c r="R57" i="12"/>
  <c r="S56" i="12"/>
  <c r="R56" i="12"/>
  <c r="S55" i="12"/>
  <c r="R55" i="12"/>
  <c r="S54" i="12"/>
  <c r="R54" i="12"/>
  <c r="S53" i="12"/>
  <c r="R53" i="12"/>
  <c r="S52" i="12"/>
  <c r="R52" i="12"/>
  <c r="S51" i="12"/>
  <c r="R51" i="12"/>
  <c r="S50" i="12"/>
  <c r="R50" i="12"/>
  <c r="S49" i="12"/>
  <c r="R49" i="12"/>
  <c r="S48" i="12"/>
  <c r="R48" i="12"/>
  <c r="S47" i="12"/>
  <c r="R47" i="12"/>
  <c r="S46" i="12"/>
  <c r="R46" i="12"/>
  <c r="S45" i="12"/>
  <c r="R45" i="12"/>
  <c r="S44" i="12"/>
  <c r="R44" i="12"/>
  <c r="S43" i="12"/>
  <c r="R43" i="12"/>
  <c r="S42" i="12"/>
  <c r="R42" i="12"/>
  <c r="S41" i="12"/>
  <c r="R41" i="12"/>
  <c r="S40" i="12"/>
  <c r="R40" i="12"/>
  <c r="S39" i="12"/>
  <c r="R39" i="12"/>
  <c r="S38" i="12"/>
  <c r="R38" i="12"/>
  <c r="S37" i="12"/>
  <c r="R37" i="12"/>
  <c r="S36" i="12"/>
  <c r="R36" i="12"/>
  <c r="S35" i="12"/>
  <c r="R35" i="12"/>
  <c r="S34" i="12"/>
  <c r="R34" i="12"/>
  <c r="S33" i="12"/>
  <c r="R33" i="12"/>
  <c r="S32" i="12"/>
  <c r="R32" i="12"/>
  <c r="S31" i="12"/>
  <c r="R31" i="12"/>
  <c r="S30" i="12"/>
  <c r="R30" i="12"/>
  <c r="S29" i="12"/>
  <c r="R29" i="12"/>
  <c r="S28" i="12"/>
  <c r="R28" i="12"/>
  <c r="S27" i="12"/>
  <c r="R27" i="12"/>
  <c r="S26" i="12"/>
  <c r="R26" i="12"/>
  <c r="S25" i="12"/>
  <c r="R25" i="12"/>
  <c r="S24" i="12"/>
  <c r="R24" i="12"/>
  <c r="S23" i="12"/>
  <c r="R23" i="12"/>
  <c r="S22" i="12"/>
  <c r="R22" i="12"/>
  <c r="S21" i="12"/>
  <c r="R21" i="12"/>
  <c r="S20" i="12"/>
  <c r="R20" i="12"/>
  <c r="S19" i="12"/>
  <c r="R19" i="12"/>
  <c r="S18" i="12"/>
  <c r="R18" i="12"/>
  <c r="S17" i="12"/>
  <c r="R17" i="12"/>
  <c r="S16" i="12"/>
  <c r="R16" i="12"/>
  <c r="S15" i="12"/>
  <c r="R15" i="12"/>
  <c r="S14" i="12"/>
  <c r="R14" i="12"/>
  <c r="S13" i="12"/>
  <c r="S12" i="12"/>
  <c r="S11" i="12"/>
  <c r="S10" i="12"/>
  <c r="S9" i="12"/>
  <c r="S8" i="12"/>
  <c r="S7" i="12"/>
  <c r="S6" i="12"/>
  <c r="S5" i="12"/>
  <c r="S4" i="12"/>
  <c r="S3" i="12"/>
  <c r="P62" i="12"/>
  <c r="O62" i="12"/>
  <c r="P61" i="12"/>
  <c r="O61" i="12"/>
  <c r="P60" i="12"/>
  <c r="O60" i="12"/>
  <c r="P59" i="12"/>
  <c r="O59" i="12"/>
  <c r="P58" i="12"/>
  <c r="O58" i="12"/>
  <c r="P57" i="12"/>
  <c r="O57" i="12"/>
  <c r="P56" i="12"/>
  <c r="O56" i="12"/>
  <c r="P55" i="12"/>
  <c r="O55" i="12"/>
  <c r="P54" i="12"/>
  <c r="O54" i="12"/>
  <c r="P53" i="12"/>
  <c r="O53" i="12"/>
  <c r="P52" i="12"/>
  <c r="O52" i="12"/>
  <c r="P51" i="12"/>
  <c r="O51" i="12"/>
  <c r="P50" i="12"/>
  <c r="O50" i="12"/>
  <c r="P49" i="12"/>
  <c r="O49" i="12"/>
  <c r="P48" i="12"/>
  <c r="O48" i="12"/>
  <c r="P47" i="12"/>
  <c r="O47" i="12"/>
  <c r="P46" i="12"/>
  <c r="O46" i="12"/>
  <c r="P45" i="12"/>
  <c r="O45" i="12"/>
  <c r="P44" i="12"/>
  <c r="O44" i="12"/>
  <c r="P43" i="12"/>
  <c r="O43" i="12"/>
  <c r="P42" i="12"/>
  <c r="O42" i="12"/>
  <c r="P41" i="12"/>
  <c r="O41" i="12"/>
  <c r="P40" i="12"/>
  <c r="O40" i="12"/>
  <c r="P39" i="12"/>
  <c r="O39" i="12"/>
  <c r="P38" i="12"/>
  <c r="O38" i="12"/>
  <c r="P37" i="12"/>
  <c r="O37" i="12"/>
  <c r="P36" i="12"/>
  <c r="O36" i="12"/>
  <c r="P35" i="12"/>
  <c r="O35" i="12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P25" i="12"/>
  <c r="O25" i="12"/>
  <c r="P24" i="12"/>
  <c r="O24" i="12"/>
  <c r="P23" i="12"/>
  <c r="O23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P16" i="12"/>
  <c r="O16" i="12"/>
  <c r="P15" i="12"/>
  <c r="O15" i="12"/>
  <c r="P14" i="12"/>
  <c r="O14" i="12"/>
  <c r="P13" i="12"/>
  <c r="P12" i="12"/>
  <c r="P11" i="12"/>
  <c r="P10" i="12"/>
  <c r="P9" i="12"/>
  <c r="P8" i="12"/>
  <c r="P7" i="12"/>
  <c r="P6" i="12"/>
  <c r="P5" i="12"/>
  <c r="P4" i="12"/>
  <c r="P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M54" i="12"/>
  <c r="L54" i="12"/>
  <c r="M53" i="12"/>
  <c r="L53" i="12"/>
  <c r="M52" i="12"/>
  <c r="L52" i="12"/>
  <c r="M51" i="12"/>
  <c r="L51" i="12"/>
  <c r="M50" i="12"/>
  <c r="L50" i="12"/>
  <c r="M49" i="12"/>
  <c r="L49" i="12"/>
  <c r="M48" i="12"/>
  <c r="L48" i="12"/>
  <c r="M47" i="12"/>
  <c r="L47" i="12"/>
  <c r="M46" i="12"/>
  <c r="L46" i="12"/>
  <c r="M45" i="12"/>
  <c r="L45" i="12"/>
  <c r="M44" i="12"/>
  <c r="L44" i="12"/>
  <c r="M43" i="12"/>
  <c r="L43" i="12"/>
  <c r="M42" i="12"/>
  <c r="L42" i="12"/>
  <c r="M41" i="12"/>
  <c r="L41" i="12"/>
  <c r="M40" i="12"/>
  <c r="L40" i="12"/>
  <c r="M39" i="12"/>
  <c r="L39" i="12"/>
  <c r="M38" i="12"/>
  <c r="L38" i="12"/>
  <c r="M37" i="12"/>
  <c r="L37" i="12"/>
  <c r="M36" i="12"/>
  <c r="L36" i="12"/>
  <c r="M35" i="12"/>
  <c r="L35" i="12"/>
  <c r="M34" i="12"/>
  <c r="L34" i="12"/>
  <c r="M33" i="12"/>
  <c r="L33" i="12"/>
  <c r="M32" i="12"/>
  <c r="L32" i="12"/>
  <c r="M31" i="12"/>
  <c r="L31" i="12"/>
  <c r="M30" i="12"/>
  <c r="L30" i="12"/>
  <c r="M29" i="12"/>
  <c r="L29" i="12"/>
  <c r="M28" i="12"/>
  <c r="L28" i="12"/>
  <c r="M27" i="12"/>
  <c r="L27" i="12"/>
  <c r="M26" i="12"/>
  <c r="L26" i="12"/>
  <c r="M25" i="12"/>
  <c r="L25" i="12"/>
  <c r="M24" i="12"/>
  <c r="L24" i="12"/>
  <c r="M23" i="12"/>
  <c r="L23" i="12"/>
  <c r="M22" i="12"/>
  <c r="L22" i="12"/>
  <c r="M21" i="12"/>
  <c r="L21" i="12"/>
  <c r="M20" i="12"/>
  <c r="L20" i="12"/>
  <c r="M19" i="12"/>
  <c r="L19" i="12"/>
  <c r="M18" i="12"/>
  <c r="L18" i="12"/>
  <c r="M17" i="12"/>
  <c r="L17" i="12"/>
  <c r="M16" i="12"/>
  <c r="L16" i="12"/>
  <c r="M15" i="12"/>
  <c r="L15" i="12"/>
  <c r="M14" i="12"/>
  <c r="L14" i="12"/>
  <c r="M13" i="12"/>
  <c r="M12" i="12"/>
  <c r="M11" i="12"/>
  <c r="M10" i="12"/>
  <c r="M9" i="12"/>
  <c r="M8" i="12"/>
  <c r="M7" i="12"/>
  <c r="M6" i="12"/>
  <c r="M5" i="12"/>
  <c r="M4" i="12"/>
  <c r="J62" i="12"/>
  <c r="I62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J12" i="12"/>
  <c r="J11" i="12"/>
  <c r="J10" i="12"/>
  <c r="J9" i="12"/>
  <c r="J8" i="12"/>
  <c r="J7" i="12"/>
  <c r="J6" i="12"/>
  <c r="J5" i="12"/>
  <c r="J4" i="12"/>
  <c r="J3" i="12"/>
  <c r="G4" i="12"/>
  <c r="G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G12" i="12"/>
  <c r="G11" i="12"/>
  <c r="G10" i="12"/>
  <c r="G9" i="12"/>
  <c r="G8" i="12"/>
  <c r="G7" i="12"/>
  <c r="G6" i="12"/>
  <c r="G5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AE2" i="12" l="1"/>
  <c r="AE3" i="12"/>
  <c r="AE10" i="12"/>
  <c r="AE5" i="12"/>
  <c r="AE9" i="12"/>
  <c r="AE51" i="12"/>
  <c r="AD51" i="12"/>
  <c r="AE19" i="12"/>
  <c r="AD19" i="12"/>
  <c r="AE42" i="12"/>
  <c r="AD42" i="12"/>
  <c r="AE36" i="12"/>
  <c r="AD36" i="12"/>
  <c r="AE45" i="12"/>
  <c r="AD45" i="12"/>
  <c r="AE20" i="12"/>
  <c r="AD20" i="12"/>
  <c r="AE37" i="12"/>
  <c r="AD37" i="12"/>
  <c r="AE47" i="12"/>
  <c r="AD47" i="12"/>
  <c r="AE15" i="12"/>
  <c r="AD15" i="12"/>
  <c r="AE46" i="12"/>
  <c r="AD46" i="12"/>
  <c r="AE40" i="12"/>
  <c r="AD40" i="12"/>
  <c r="AE11" i="12"/>
  <c r="AE60" i="12"/>
  <c r="AD60" i="12"/>
  <c r="AE44" i="12"/>
  <c r="AD44" i="12"/>
  <c r="AE33" i="12"/>
  <c r="AD33" i="12"/>
  <c r="AE59" i="12"/>
  <c r="AD59" i="12"/>
  <c r="AE43" i="12"/>
  <c r="AD43" i="12"/>
  <c r="AD27" i="12"/>
  <c r="AE27" i="12"/>
  <c r="AE18" i="12"/>
  <c r="AD18" i="12"/>
  <c r="AE34" i="12"/>
  <c r="AD34" i="12"/>
  <c r="AE54" i="12"/>
  <c r="AD54" i="12"/>
  <c r="AE16" i="12"/>
  <c r="AD16" i="12"/>
  <c r="AE48" i="12"/>
  <c r="AD48" i="12"/>
  <c r="AE29" i="12"/>
  <c r="AD29" i="12"/>
  <c r="AE57" i="12"/>
  <c r="AD57" i="12"/>
  <c r="AE7" i="12"/>
  <c r="AE17" i="12"/>
  <c r="AD17" i="12"/>
  <c r="AE28" i="12"/>
  <c r="AD28" i="12"/>
  <c r="AE8" i="12"/>
  <c r="AE50" i="12"/>
  <c r="AD50" i="12"/>
  <c r="AE35" i="12"/>
  <c r="AD35" i="12"/>
  <c r="AE26" i="12"/>
  <c r="AD26" i="12"/>
  <c r="AE62" i="12"/>
  <c r="AD62" i="12"/>
  <c r="AE21" i="12"/>
  <c r="AD21" i="12"/>
  <c r="AE14" i="12"/>
  <c r="AD14" i="12"/>
  <c r="AE52" i="12"/>
  <c r="AD52" i="12"/>
  <c r="AE31" i="12"/>
  <c r="AD31" i="12"/>
  <c r="AE30" i="12"/>
  <c r="AD30" i="12"/>
  <c r="AE6" i="12"/>
  <c r="AD25" i="12"/>
  <c r="AE25" i="12"/>
  <c r="AE53" i="12"/>
  <c r="AD53" i="12"/>
  <c r="AE12" i="12"/>
  <c r="AE55" i="12"/>
  <c r="AD55" i="12"/>
  <c r="AE39" i="12"/>
  <c r="AD39" i="12"/>
  <c r="AE23" i="12"/>
  <c r="AD23" i="12"/>
  <c r="AE22" i="12"/>
  <c r="AD22" i="12"/>
  <c r="AE38" i="12"/>
  <c r="AD38" i="12"/>
  <c r="AE58" i="12"/>
  <c r="AD58" i="12"/>
  <c r="AE32" i="12"/>
  <c r="AD32" i="12"/>
  <c r="AE56" i="12"/>
  <c r="AD56" i="12"/>
  <c r="AE41" i="12"/>
  <c r="AD41" i="12"/>
  <c r="AE61" i="12"/>
  <c r="AD61" i="12"/>
  <c r="AE49" i="12"/>
  <c r="AD49" i="12"/>
  <c r="AE24" i="12"/>
  <c r="AD24" i="12"/>
  <c r="AE4" i="12"/>
  <c r="AE13" i="12"/>
</calcChain>
</file>

<file path=xl/sharedStrings.xml><?xml version="1.0" encoding="utf-8"?>
<sst xmlns="http://schemas.openxmlformats.org/spreadsheetml/2006/main" count="31" uniqueCount="31">
  <si>
    <t>年月</t>
    <rPh sb="0" eb="2">
      <t>ネンゲツ</t>
    </rPh>
    <phoneticPr fontId="2"/>
  </si>
  <si>
    <t>秋田市（前年同月比）</t>
    <rPh sb="0" eb="3">
      <t>アキタシ</t>
    </rPh>
    <rPh sb="4" eb="6">
      <t>ゼンネン</t>
    </rPh>
    <rPh sb="6" eb="8">
      <t>ドウゲツ</t>
    </rPh>
    <rPh sb="8" eb="9">
      <t>ヒ</t>
    </rPh>
    <phoneticPr fontId="2"/>
  </si>
  <si>
    <t>秋田市（前月比）</t>
    <rPh sb="0" eb="3">
      <t>アキタシ</t>
    </rPh>
    <rPh sb="4" eb="7">
      <t>ゼンゲツヒ</t>
    </rPh>
    <phoneticPr fontId="2"/>
  </si>
  <si>
    <t>鹿角地域（前年同月比）</t>
    <rPh sb="0" eb="2">
      <t>カヅノ</t>
    </rPh>
    <rPh sb="2" eb="4">
      <t>チイキ</t>
    </rPh>
    <rPh sb="5" eb="7">
      <t>ゼンネン</t>
    </rPh>
    <rPh sb="7" eb="9">
      <t>ドウゲツ</t>
    </rPh>
    <rPh sb="9" eb="10">
      <t>ヒ</t>
    </rPh>
    <phoneticPr fontId="2"/>
  </si>
  <si>
    <t>鹿角地域（前月比）</t>
    <rPh sb="0" eb="2">
      <t>カヅノ</t>
    </rPh>
    <rPh sb="2" eb="4">
      <t>チイキ</t>
    </rPh>
    <rPh sb="5" eb="8">
      <t>ゼンゲツヒ</t>
    </rPh>
    <phoneticPr fontId="2"/>
  </si>
  <si>
    <t>秋田市（着工戸数）</t>
    <rPh sb="0" eb="3">
      <t>アキタシ</t>
    </rPh>
    <rPh sb="4" eb="6">
      <t>チャッコウ</t>
    </rPh>
    <rPh sb="6" eb="8">
      <t>コスウ</t>
    </rPh>
    <phoneticPr fontId="2"/>
  </si>
  <si>
    <t>鹿角地域（着工戸数）</t>
    <rPh sb="0" eb="2">
      <t>カヅノ</t>
    </rPh>
    <rPh sb="2" eb="4">
      <t>チイキ</t>
    </rPh>
    <phoneticPr fontId="2"/>
  </si>
  <si>
    <t>北秋田地域（着工戸数）</t>
    <rPh sb="0" eb="1">
      <t>キタ</t>
    </rPh>
    <rPh sb="1" eb="3">
      <t>アキタ</t>
    </rPh>
    <rPh sb="3" eb="5">
      <t>チイキ</t>
    </rPh>
    <phoneticPr fontId="2"/>
  </si>
  <si>
    <t>山本地域（着工戸数）</t>
    <rPh sb="0" eb="2">
      <t>ヤマモト</t>
    </rPh>
    <rPh sb="2" eb="4">
      <t>チイキ</t>
    </rPh>
    <phoneticPr fontId="2"/>
  </si>
  <si>
    <t>男鹿・南秋地域（着工戸数）</t>
    <rPh sb="0" eb="2">
      <t>オガ</t>
    </rPh>
    <rPh sb="3" eb="4">
      <t>ミナミ</t>
    </rPh>
    <rPh sb="5" eb="7">
      <t>チイキ</t>
    </rPh>
    <phoneticPr fontId="2"/>
  </si>
  <si>
    <t>由利地域（着工戸数）</t>
    <rPh sb="0" eb="2">
      <t>ユリ</t>
    </rPh>
    <rPh sb="2" eb="4">
      <t>チイキ</t>
    </rPh>
    <phoneticPr fontId="2"/>
  </si>
  <si>
    <t>仙北地域（着工戸数）</t>
    <rPh sb="0" eb="2">
      <t>センボク</t>
    </rPh>
    <rPh sb="2" eb="4">
      <t>チイキ</t>
    </rPh>
    <phoneticPr fontId="2"/>
  </si>
  <si>
    <t>平鹿地域（着工戸数）</t>
    <rPh sb="0" eb="2">
      <t>ヒラカ</t>
    </rPh>
    <rPh sb="2" eb="4">
      <t>チイキ</t>
    </rPh>
    <phoneticPr fontId="2"/>
  </si>
  <si>
    <t>雄勝地域（着工戸数）</t>
    <rPh sb="0" eb="2">
      <t>オガチ</t>
    </rPh>
    <rPh sb="2" eb="4">
      <t>チイキ</t>
    </rPh>
    <phoneticPr fontId="2"/>
  </si>
  <si>
    <t>合計（着工戸数）</t>
    <rPh sb="0" eb="2">
      <t>ゴウケイ</t>
    </rPh>
    <phoneticPr fontId="2"/>
  </si>
  <si>
    <t>合計（前年同月比）</t>
    <rPh sb="0" eb="2">
      <t>ゴウケイ</t>
    </rPh>
    <rPh sb="3" eb="5">
      <t>ゼンネン</t>
    </rPh>
    <rPh sb="5" eb="7">
      <t>ドウゲツ</t>
    </rPh>
    <rPh sb="7" eb="8">
      <t>ヒ</t>
    </rPh>
    <phoneticPr fontId="2"/>
  </si>
  <si>
    <t>合計（前月比）</t>
    <rPh sb="0" eb="2">
      <t>ゴウケイ</t>
    </rPh>
    <rPh sb="3" eb="6">
      <t>ゼンゲツヒ</t>
    </rPh>
    <phoneticPr fontId="2"/>
  </si>
  <si>
    <t>雄勝地域（前年同月比）</t>
    <rPh sb="5" eb="7">
      <t>ゼンネン</t>
    </rPh>
    <rPh sb="7" eb="9">
      <t>ドウゲツ</t>
    </rPh>
    <rPh sb="9" eb="10">
      <t>ヒ</t>
    </rPh>
    <phoneticPr fontId="2"/>
  </si>
  <si>
    <t>雄勝地域（前月比）</t>
    <rPh sb="5" eb="8">
      <t>ゼンゲツヒ</t>
    </rPh>
    <phoneticPr fontId="2"/>
  </si>
  <si>
    <t>平鹿地域（前年同月比）</t>
    <rPh sb="5" eb="7">
      <t>ゼンネン</t>
    </rPh>
    <rPh sb="7" eb="9">
      <t>ドウゲツ</t>
    </rPh>
    <rPh sb="9" eb="10">
      <t>ヒ</t>
    </rPh>
    <phoneticPr fontId="2"/>
  </si>
  <si>
    <t>平鹿地域（前月比）</t>
    <rPh sb="5" eb="8">
      <t>ゼンゲツヒ</t>
    </rPh>
    <phoneticPr fontId="2"/>
  </si>
  <si>
    <t>仙北地域（前年同月比）</t>
    <rPh sb="5" eb="7">
      <t>ゼンネン</t>
    </rPh>
    <rPh sb="7" eb="9">
      <t>ドウゲツ</t>
    </rPh>
    <rPh sb="9" eb="10">
      <t>ヒ</t>
    </rPh>
    <phoneticPr fontId="2"/>
  </si>
  <si>
    <t>仙北地域（前月比）</t>
    <rPh sb="5" eb="8">
      <t>ゼンゲツヒ</t>
    </rPh>
    <phoneticPr fontId="2"/>
  </si>
  <si>
    <t>由利地域（前年同月比）</t>
    <rPh sb="5" eb="7">
      <t>ゼンネン</t>
    </rPh>
    <rPh sb="7" eb="9">
      <t>ドウゲツ</t>
    </rPh>
    <rPh sb="9" eb="10">
      <t>ヒ</t>
    </rPh>
    <phoneticPr fontId="2"/>
  </si>
  <si>
    <t>由利地域（前月比）</t>
    <rPh sb="5" eb="8">
      <t>ゼンゲツヒ</t>
    </rPh>
    <phoneticPr fontId="2"/>
  </si>
  <si>
    <t>男鹿・南秋地域（前年同月比）</t>
    <rPh sb="0" eb="2">
      <t>オガ</t>
    </rPh>
    <rPh sb="3" eb="5">
      <t>ナンシュウ</t>
    </rPh>
    <rPh sb="5" eb="7">
      <t>チイキ</t>
    </rPh>
    <rPh sb="8" eb="10">
      <t>ゼンネン</t>
    </rPh>
    <rPh sb="10" eb="12">
      <t>ドウゲツ</t>
    </rPh>
    <rPh sb="12" eb="13">
      <t>ヒ</t>
    </rPh>
    <phoneticPr fontId="2"/>
  </si>
  <si>
    <t>男鹿・南秋地域（前月比）</t>
    <rPh sb="0" eb="2">
      <t>オガ</t>
    </rPh>
    <rPh sb="3" eb="5">
      <t>ナンシュウ</t>
    </rPh>
    <rPh sb="5" eb="7">
      <t>チイキ</t>
    </rPh>
    <rPh sb="8" eb="11">
      <t>ゼンゲツヒ</t>
    </rPh>
    <phoneticPr fontId="2"/>
  </si>
  <si>
    <t>山本地域（前年同月比）</t>
    <rPh sb="5" eb="7">
      <t>ゼンネン</t>
    </rPh>
    <rPh sb="7" eb="9">
      <t>ドウゲツ</t>
    </rPh>
    <rPh sb="9" eb="10">
      <t>ヒ</t>
    </rPh>
    <phoneticPr fontId="2"/>
  </si>
  <si>
    <t>山本地域（前月比）</t>
    <rPh sb="5" eb="8">
      <t>ゼンゲツヒ</t>
    </rPh>
    <phoneticPr fontId="2"/>
  </si>
  <si>
    <t>北秋田地域（前年同月比）</t>
    <rPh sb="0" eb="1">
      <t>キタ</t>
    </rPh>
    <rPh sb="1" eb="3">
      <t>アキタ</t>
    </rPh>
    <rPh sb="3" eb="5">
      <t>チイキ</t>
    </rPh>
    <rPh sb="6" eb="8">
      <t>ゼンネン</t>
    </rPh>
    <rPh sb="8" eb="10">
      <t>ドウゲツ</t>
    </rPh>
    <rPh sb="10" eb="11">
      <t>ヒ</t>
    </rPh>
    <phoneticPr fontId="2"/>
  </si>
  <si>
    <t>北秋田地域（前月比）</t>
    <rPh sb="0" eb="1">
      <t>キタ</t>
    </rPh>
    <rPh sb="1" eb="3">
      <t>アキタ</t>
    </rPh>
    <rPh sb="3" eb="5">
      <t>チイキ</t>
    </rPh>
    <rPh sb="6" eb="9">
      <t>ゼンゲツヒ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</si>
</sst>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%"/>
  </numFmts>
  <fonts count="8" x14ac:knownFonts="1">
    <font>
      <sz val="11"/>
      <color theme="1"/>
      <name val="Meiryo UI"/>
      <family val="2"/>
      <charset val="128"/>
    </font>
    <font>
      <sz val="11"/>
      <name val="ＭＳ Ｐゴシック"/>
      <family val="3"/>
    </font>
    <font>
      <sz val="6"/>
      <name val="Meiryo UI"/>
      <family val="2"/>
      <charset val="128"/>
    </font>
    <font>
      <sz val="14"/>
      <name val="ＭＳ 明朝"/>
      <family val="1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vertical="center"/>
    </xf>
    <xf numFmtId="0" fontId="6" fillId="0" borderId="1" xfId="0" applyFont="1" applyBorder="1">
      <alignment vertical="center"/>
    </xf>
    <xf numFmtId="177" fontId="5" fillId="2" borderId="1" xfId="4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</cellXfs>
  <cellStyles count="5">
    <cellStyle name="パーセント" xfId="4" builtinId="5"/>
    <cellStyle name="桁区切り 2" xfId="2" xr:uid="{AED59010-6334-4EC0-B90B-520A81621D33}"/>
    <cellStyle name="標準" xfId="0" builtinId="0"/>
    <cellStyle name="標準 2" xfId="1" xr:uid="{60ED887A-11F5-4E27-A91B-F044E8D5DB3F}"/>
    <cellStyle name="標準_着工公表.資料Ａ " xfId="3" xr:uid="{1D05B0F4-2E38-4481-B316-264AE873C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19050</xdr:rowOff>
    </xdr:to>
    <xdr:sp macro="" textlink="" fLocksText="0">
      <xdr:nvSpPr>
        <xdr:cNvPr id="2" name="Rectangle 3">
          <a:extLst>
            <a:ext uri="{FF2B5EF4-FFF2-40B4-BE49-F238E27FC236}">
              <a16:creationId xmlns:a16="http://schemas.microsoft.com/office/drawing/2014/main" id="{0C08B501-0626-44B8-913A-A36BB6E763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77E-4CB9-4C35-AB8C-C7FBB214D6A1}">
  <dimension ref="A1:AE62"/>
  <sheetViews>
    <sheetView tabSelected="1" zoomScale="55" zoomScaleNormal="55" zoomScaleSheetLayoutView="100" workbookViewId="0">
      <selection activeCell="B1" sqref="B1"/>
    </sheetView>
  </sheetViews>
  <sheetFormatPr defaultRowHeight="14.25" x14ac:dyDescent="0.25"/>
  <cols>
    <col min="1" max="1" width="11.21875" style="1" customWidth="1"/>
    <col min="2" max="25" width="8.5546875" style="1" customWidth="1"/>
    <col min="26" max="26" width="10.21875" style="1" customWidth="1"/>
    <col min="27" max="28" width="8.5546875" style="1" customWidth="1"/>
    <col min="29" max="29" width="8.88671875" style="1"/>
    <col min="30" max="31" width="8.5546875" style="1" customWidth="1"/>
    <col min="32" max="16384" width="8.88671875" style="1"/>
  </cols>
  <sheetData>
    <row r="1" spans="1:31" ht="41.25" customHeight="1" x14ac:dyDescent="0.25">
      <c r="A1" s="2" t="s">
        <v>0</v>
      </c>
      <c r="B1" s="7" t="s">
        <v>5</v>
      </c>
      <c r="C1" s="7" t="s">
        <v>1</v>
      </c>
      <c r="D1" s="7" t="s">
        <v>2</v>
      </c>
      <c r="E1" s="7" t="s">
        <v>6</v>
      </c>
      <c r="F1" s="7" t="s">
        <v>3</v>
      </c>
      <c r="G1" s="7" t="s">
        <v>4</v>
      </c>
      <c r="H1" s="7" t="s">
        <v>7</v>
      </c>
      <c r="I1" s="7" t="s">
        <v>29</v>
      </c>
      <c r="J1" s="7" t="s">
        <v>30</v>
      </c>
      <c r="K1" s="7" t="s">
        <v>8</v>
      </c>
      <c r="L1" s="7" t="s">
        <v>27</v>
      </c>
      <c r="M1" s="7" t="s">
        <v>28</v>
      </c>
      <c r="N1" s="7" t="s">
        <v>9</v>
      </c>
      <c r="O1" s="7" t="s">
        <v>25</v>
      </c>
      <c r="P1" s="7" t="s">
        <v>26</v>
      </c>
      <c r="Q1" s="7" t="s">
        <v>10</v>
      </c>
      <c r="R1" s="7" t="s">
        <v>23</v>
      </c>
      <c r="S1" s="7" t="s">
        <v>24</v>
      </c>
      <c r="T1" s="7" t="s">
        <v>11</v>
      </c>
      <c r="U1" s="7" t="s">
        <v>21</v>
      </c>
      <c r="V1" s="7" t="s">
        <v>22</v>
      </c>
      <c r="W1" s="7" t="s">
        <v>12</v>
      </c>
      <c r="X1" s="7" t="s">
        <v>19</v>
      </c>
      <c r="Y1" s="7" t="s">
        <v>20</v>
      </c>
      <c r="Z1" s="7" t="s">
        <v>13</v>
      </c>
      <c r="AA1" s="7" t="s">
        <v>17</v>
      </c>
      <c r="AB1" s="7" t="s">
        <v>18</v>
      </c>
      <c r="AC1" s="8" t="s">
        <v>14</v>
      </c>
      <c r="AD1" s="7" t="s">
        <v>15</v>
      </c>
      <c r="AE1" s="7" t="s">
        <v>16</v>
      </c>
    </row>
    <row r="2" spans="1:31" ht="17.100000000000001" customHeight="1" x14ac:dyDescent="0.25">
      <c r="A2" s="3">
        <v>43101</v>
      </c>
      <c r="B2" s="4">
        <v>100</v>
      </c>
      <c r="C2" s="6">
        <v>0.81967213114754101</v>
      </c>
      <c r="D2" s="6">
        <f>B2/102</f>
        <v>0.98039215686274506</v>
      </c>
      <c r="E2" s="4">
        <v>4</v>
      </c>
      <c r="F2" s="6">
        <v>4</v>
      </c>
      <c r="G2" s="6">
        <f>E2/10</f>
        <v>0.4</v>
      </c>
      <c r="H2" s="4">
        <v>16</v>
      </c>
      <c r="I2" s="6">
        <v>0.30769230769230771</v>
      </c>
      <c r="J2" s="6">
        <f>H2/14</f>
        <v>1.1428571428571428</v>
      </c>
      <c r="K2" s="4">
        <v>11</v>
      </c>
      <c r="L2" s="6">
        <v>2.2000000000000002</v>
      </c>
      <c r="M2" s="6">
        <f>K2/24</f>
        <v>0.45833333333333331</v>
      </c>
      <c r="N2" s="4">
        <v>22</v>
      </c>
      <c r="O2" s="6">
        <v>0.75862068965517238</v>
      </c>
      <c r="P2" s="6">
        <f>N2/32</f>
        <v>0.6875</v>
      </c>
      <c r="Q2" s="4">
        <v>12</v>
      </c>
      <c r="R2" s="6">
        <v>1.3333333333333333</v>
      </c>
      <c r="S2" s="6">
        <f>Q2/35</f>
        <v>0.34285714285714286</v>
      </c>
      <c r="T2" s="4">
        <v>12</v>
      </c>
      <c r="U2" s="6">
        <v>0.66666666666666663</v>
      </c>
      <c r="V2" s="6">
        <f>T2/23</f>
        <v>0.52173913043478259</v>
      </c>
      <c r="W2" s="4">
        <v>19</v>
      </c>
      <c r="X2" s="6">
        <v>1.2666666666666666</v>
      </c>
      <c r="Y2" s="6">
        <f>W2/16</f>
        <v>1.1875</v>
      </c>
      <c r="Z2" s="4">
        <v>27</v>
      </c>
      <c r="AA2" s="6">
        <v>1.08</v>
      </c>
      <c r="AB2" s="6">
        <f>Z2/17</f>
        <v>1.588235294117647</v>
      </c>
      <c r="AC2" s="4">
        <f t="shared" ref="AC2:AC33" si="0">B2+E2+H2+K2+N2+Q2+T2+W2+Z2</f>
        <v>223</v>
      </c>
      <c r="AD2" s="6">
        <v>0.81090909090909091</v>
      </c>
      <c r="AE2" s="6">
        <f>AC2/273</f>
        <v>0.81684981684981683</v>
      </c>
    </row>
    <row r="3" spans="1:31" ht="17.100000000000001" customHeight="1" x14ac:dyDescent="0.25">
      <c r="A3" s="3">
        <v>43132</v>
      </c>
      <c r="B3" s="4">
        <v>90</v>
      </c>
      <c r="C3" s="6">
        <v>1</v>
      </c>
      <c r="D3" s="6">
        <f t="shared" ref="D3:D34" si="1">B3/B2</f>
        <v>0.9</v>
      </c>
      <c r="E3" s="4">
        <v>2</v>
      </c>
      <c r="F3" s="6">
        <v>2</v>
      </c>
      <c r="G3" s="6">
        <f t="shared" ref="G3:G34" si="2">E3/E2</f>
        <v>0.5</v>
      </c>
      <c r="H3" s="4">
        <v>29</v>
      </c>
      <c r="I3" s="6">
        <v>1.3809523809523809</v>
      </c>
      <c r="J3" s="6">
        <f t="shared" ref="J3:J34" si="3">H3/H2</f>
        <v>1.8125</v>
      </c>
      <c r="K3" s="4">
        <v>18</v>
      </c>
      <c r="L3" s="6">
        <v>1.5</v>
      </c>
      <c r="M3" s="6">
        <f t="shared" ref="M3:M34" si="4">K3/K2</f>
        <v>1.6363636363636365</v>
      </c>
      <c r="N3" s="4">
        <v>13</v>
      </c>
      <c r="O3" s="6">
        <v>2.1666666666666665</v>
      </c>
      <c r="P3" s="6">
        <f t="shared" ref="P3:P34" si="5">N3/N2</f>
        <v>0.59090909090909094</v>
      </c>
      <c r="Q3" s="4">
        <v>8</v>
      </c>
      <c r="R3" s="6">
        <v>0.42105263157894735</v>
      </c>
      <c r="S3" s="6">
        <f t="shared" ref="S3:S34" si="6">Q3/Q2</f>
        <v>0.66666666666666663</v>
      </c>
      <c r="T3" s="4">
        <v>15</v>
      </c>
      <c r="U3" s="6">
        <v>0.4838709677419355</v>
      </c>
      <c r="V3" s="6">
        <f t="shared" ref="V3:V34" si="7">T3/T2</f>
        <v>1.25</v>
      </c>
      <c r="W3" s="4">
        <v>17</v>
      </c>
      <c r="X3" s="6">
        <v>1.1333333333333333</v>
      </c>
      <c r="Y3" s="6">
        <f t="shared" ref="Y3:Y34" si="8">W3/W2</f>
        <v>0.89473684210526316</v>
      </c>
      <c r="Z3" s="4">
        <v>9</v>
      </c>
      <c r="AA3" s="6">
        <v>0.40909090909090912</v>
      </c>
      <c r="AB3" s="6">
        <f t="shared" ref="AB3:AB34" si="9">Z3/Z2</f>
        <v>0.33333333333333331</v>
      </c>
      <c r="AC3" s="4">
        <f t="shared" si="0"/>
        <v>201</v>
      </c>
      <c r="AD3" s="6">
        <v>0.92626728110599077</v>
      </c>
      <c r="AE3" s="6">
        <f>AC3/AC2</f>
        <v>0.90134529147982068</v>
      </c>
    </row>
    <row r="4" spans="1:31" ht="17.100000000000001" customHeight="1" x14ac:dyDescent="0.25">
      <c r="A4" s="3">
        <v>43160</v>
      </c>
      <c r="B4" s="4">
        <v>125</v>
      </c>
      <c r="C4" s="6">
        <v>0.88652482269503541</v>
      </c>
      <c r="D4" s="6">
        <f t="shared" si="1"/>
        <v>1.3888888888888888</v>
      </c>
      <c r="E4" s="4">
        <v>5</v>
      </c>
      <c r="F4" s="6">
        <v>0.625</v>
      </c>
      <c r="G4" s="6">
        <f t="shared" si="2"/>
        <v>2.5</v>
      </c>
      <c r="H4" s="4">
        <v>32</v>
      </c>
      <c r="I4" s="6">
        <v>1.1851851851851851</v>
      </c>
      <c r="J4" s="6">
        <f t="shared" si="3"/>
        <v>1.103448275862069</v>
      </c>
      <c r="K4" s="4">
        <v>27</v>
      </c>
      <c r="L4" s="6">
        <v>1.8</v>
      </c>
      <c r="M4" s="6">
        <f t="shared" si="4"/>
        <v>1.5</v>
      </c>
      <c r="N4" s="4">
        <v>16</v>
      </c>
      <c r="O4" s="6">
        <v>0.66666666666666663</v>
      </c>
      <c r="P4" s="6">
        <f t="shared" si="5"/>
        <v>1.2307692307692308</v>
      </c>
      <c r="Q4" s="4">
        <v>32</v>
      </c>
      <c r="R4" s="6">
        <v>1.5238095238095237</v>
      </c>
      <c r="S4" s="6">
        <f t="shared" si="6"/>
        <v>4</v>
      </c>
      <c r="T4" s="4">
        <v>21</v>
      </c>
      <c r="U4" s="6">
        <v>0.53846153846153844</v>
      </c>
      <c r="V4" s="6">
        <f t="shared" si="7"/>
        <v>1.4</v>
      </c>
      <c r="W4" s="4">
        <v>18</v>
      </c>
      <c r="X4" s="6">
        <v>0.5625</v>
      </c>
      <c r="Y4" s="6">
        <f t="shared" si="8"/>
        <v>1.0588235294117647</v>
      </c>
      <c r="Z4" s="4">
        <v>4</v>
      </c>
      <c r="AA4" s="6">
        <v>0.26666666666666666</v>
      </c>
      <c r="AB4" s="6">
        <f t="shared" si="9"/>
        <v>0.44444444444444442</v>
      </c>
      <c r="AC4" s="4">
        <f t="shared" si="0"/>
        <v>280</v>
      </c>
      <c r="AD4" s="6">
        <v>0.86956521739130432</v>
      </c>
      <c r="AE4" s="6">
        <f>AC4/AC3</f>
        <v>1.3930348258706469</v>
      </c>
    </row>
    <row r="5" spans="1:31" ht="17.100000000000001" customHeight="1" x14ac:dyDescent="0.25">
      <c r="A5" s="3">
        <v>43191</v>
      </c>
      <c r="B5" s="4">
        <v>130</v>
      </c>
      <c r="C5" s="6">
        <v>0.8904109589041096</v>
      </c>
      <c r="D5" s="6">
        <f t="shared" si="1"/>
        <v>1.04</v>
      </c>
      <c r="E5" s="4">
        <v>10</v>
      </c>
      <c r="F5" s="6">
        <v>1.25</v>
      </c>
      <c r="G5" s="6">
        <f t="shared" si="2"/>
        <v>2</v>
      </c>
      <c r="H5" s="4">
        <v>41</v>
      </c>
      <c r="I5" s="6">
        <v>0.7592592592592593</v>
      </c>
      <c r="J5" s="6">
        <f t="shared" si="3"/>
        <v>1.28125</v>
      </c>
      <c r="K5" s="4">
        <v>22</v>
      </c>
      <c r="L5" s="6">
        <v>2</v>
      </c>
      <c r="M5" s="6">
        <f t="shared" si="4"/>
        <v>0.81481481481481477</v>
      </c>
      <c r="N5" s="4">
        <v>17</v>
      </c>
      <c r="O5" s="6">
        <v>0.89473684210526316</v>
      </c>
      <c r="P5" s="6">
        <f t="shared" si="5"/>
        <v>1.0625</v>
      </c>
      <c r="Q5" s="4">
        <v>19</v>
      </c>
      <c r="R5" s="6">
        <v>1.2666666666666666</v>
      </c>
      <c r="S5" s="6">
        <f t="shared" si="6"/>
        <v>0.59375</v>
      </c>
      <c r="T5" s="4">
        <v>55</v>
      </c>
      <c r="U5" s="6">
        <v>1.375</v>
      </c>
      <c r="V5" s="6">
        <f t="shared" si="7"/>
        <v>2.6190476190476191</v>
      </c>
      <c r="W5" s="4">
        <v>18</v>
      </c>
      <c r="X5" s="6">
        <v>0.58064516129032262</v>
      </c>
      <c r="Y5" s="6">
        <f t="shared" si="8"/>
        <v>1</v>
      </c>
      <c r="Z5" s="4">
        <v>12</v>
      </c>
      <c r="AA5" s="6">
        <v>0.6</v>
      </c>
      <c r="AB5" s="6">
        <f t="shared" si="9"/>
        <v>3</v>
      </c>
      <c r="AC5" s="4">
        <f t="shared" si="0"/>
        <v>324</v>
      </c>
      <c r="AD5" s="6">
        <v>0.94186046511627908</v>
      </c>
      <c r="AE5" s="6">
        <f>AC5/AC4</f>
        <v>1.1571428571428573</v>
      </c>
    </row>
    <row r="6" spans="1:31" ht="17.100000000000001" customHeight="1" x14ac:dyDescent="0.25">
      <c r="A6" s="3">
        <v>43221</v>
      </c>
      <c r="B6" s="4">
        <v>169</v>
      </c>
      <c r="C6" s="6">
        <v>0.87113402061855671</v>
      </c>
      <c r="D6" s="6">
        <f t="shared" si="1"/>
        <v>1.3</v>
      </c>
      <c r="E6" s="4">
        <v>10</v>
      </c>
      <c r="F6" s="6">
        <v>1.4285714285714286</v>
      </c>
      <c r="G6" s="6">
        <f t="shared" si="2"/>
        <v>1</v>
      </c>
      <c r="H6" s="4">
        <v>73</v>
      </c>
      <c r="I6" s="6">
        <v>2.5172413793103448</v>
      </c>
      <c r="J6" s="6">
        <f t="shared" si="3"/>
        <v>1.7804878048780488</v>
      </c>
      <c r="K6" s="4">
        <v>14</v>
      </c>
      <c r="L6" s="6">
        <v>0.73684210526315785</v>
      </c>
      <c r="M6" s="6">
        <f t="shared" si="4"/>
        <v>0.63636363636363635</v>
      </c>
      <c r="N6" s="4">
        <v>21</v>
      </c>
      <c r="O6" s="6">
        <v>1.4</v>
      </c>
      <c r="P6" s="6">
        <f t="shared" si="5"/>
        <v>1.2352941176470589</v>
      </c>
      <c r="Q6" s="4">
        <v>43</v>
      </c>
      <c r="R6" s="6">
        <v>0.7678571428571429</v>
      </c>
      <c r="S6" s="6">
        <f t="shared" si="6"/>
        <v>2.263157894736842</v>
      </c>
      <c r="T6" s="4">
        <v>63</v>
      </c>
      <c r="U6" s="6">
        <v>1.2352941176470589</v>
      </c>
      <c r="V6" s="6">
        <f t="shared" si="7"/>
        <v>1.1454545454545455</v>
      </c>
      <c r="W6" s="4">
        <v>29</v>
      </c>
      <c r="X6" s="6">
        <v>1.1153846153846154</v>
      </c>
      <c r="Y6" s="6">
        <f t="shared" si="8"/>
        <v>1.6111111111111112</v>
      </c>
      <c r="Z6" s="4">
        <v>21</v>
      </c>
      <c r="AA6" s="6">
        <v>1.1052631578947369</v>
      </c>
      <c r="AB6" s="6">
        <f t="shared" si="9"/>
        <v>1.75</v>
      </c>
      <c r="AC6" s="4">
        <f t="shared" si="0"/>
        <v>443</v>
      </c>
      <c r="AD6" s="6">
        <v>1.0649038461538463</v>
      </c>
      <c r="AE6" s="6">
        <f>AC6/AC5</f>
        <v>1.367283950617284</v>
      </c>
    </row>
    <row r="7" spans="1:31" ht="17.100000000000001" customHeight="1" x14ac:dyDescent="0.25">
      <c r="A7" s="3">
        <v>43252</v>
      </c>
      <c r="B7" s="4">
        <v>167</v>
      </c>
      <c r="C7" s="6">
        <v>1.0569620253164558</v>
      </c>
      <c r="D7" s="6">
        <f t="shared" si="1"/>
        <v>0.98816568047337283</v>
      </c>
      <c r="E7" s="4">
        <v>13</v>
      </c>
      <c r="F7" s="6">
        <v>1</v>
      </c>
      <c r="G7" s="6">
        <f t="shared" si="2"/>
        <v>1.3</v>
      </c>
      <c r="H7" s="4">
        <v>53</v>
      </c>
      <c r="I7" s="6">
        <v>0.91379310344827591</v>
      </c>
      <c r="J7" s="6">
        <f t="shared" si="3"/>
        <v>0.72602739726027399</v>
      </c>
      <c r="K7" s="4">
        <v>14</v>
      </c>
      <c r="L7" s="6">
        <v>0.73684210526315785</v>
      </c>
      <c r="M7" s="6">
        <f t="shared" si="4"/>
        <v>1</v>
      </c>
      <c r="N7" s="4">
        <v>20</v>
      </c>
      <c r="O7" s="6">
        <v>0.76923076923076927</v>
      </c>
      <c r="P7" s="6">
        <f t="shared" si="5"/>
        <v>0.95238095238095233</v>
      </c>
      <c r="Q7" s="4">
        <v>26</v>
      </c>
      <c r="R7" s="6">
        <v>1.7333333333333334</v>
      </c>
      <c r="S7" s="6">
        <f t="shared" si="6"/>
        <v>0.60465116279069764</v>
      </c>
      <c r="T7" s="4">
        <v>35</v>
      </c>
      <c r="U7" s="6">
        <v>0.79545454545454541</v>
      </c>
      <c r="V7" s="6">
        <f t="shared" si="7"/>
        <v>0.55555555555555558</v>
      </c>
      <c r="W7" s="4">
        <v>24</v>
      </c>
      <c r="X7" s="6">
        <v>0.70588235294117652</v>
      </c>
      <c r="Y7" s="6">
        <f t="shared" si="8"/>
        <v>0.82758620689655171</v>
      </c>
      <c r="Z7" s="4">
        <v>19</v>
      </c>
      <c r="AA7" s="6">
        <v>1.1176470588235294</v>
      </c>
      <c r="AB7" s="6">
        <f t="shared" si="9"/>
        <v>0.90476190476190477</v>
      </c>
      <c r="AC7" s="4">
        <f t="shared" si="0"/>
        <v>371</v>
      </c>
      <c r="AD7" s="6">
        <v>0.96614583333333337</v>
      </c>
      <c r="AE7" s="6">
        <f>AC7/AC6</f>
        <v>0.83747178329571104</v>
      </c>
    </row>
    <row r="8" spans="1:31" ht="17.100000000000001" customHeight="1" x14ac:dyDescent="0.25">
      <c r="A8" s="3">
        <v>43282</v>
      </c>
      <c r="B8" s="4">
        <v>278</v>
      </c>
      <c r="C8" s="6">
        <v>1.5359116022099448</v>
      </c>
      <c r="D8" s="6">
        <f t="shared" si="1"/>
        <v>1.6646706586826348</v>
      </c>
      <c r="E8" s="4">
        <v>16</v>
      </c>
      <c r="F8" s="6">
        <v>16</v>
      </c>
      <c r="G8" s="6">
        <f t="shared" si="2"/>
        <v>1.2307692307692308</v>
      </c>
      <c r="H8" s="4">
        <v>32</v>
      </c>
      <c r="I8" s="6">
        <v>0.76190476190476186</v>
      </c>
      <c r="J8" s="6">
        <f t="shared" si="3"/>
        <v>0.60377358490566035</v>
      </c>
      <c r="K8" s="4">
        <v>26</v>
      </c>
      <c r="L8" s="6">
        <v>1.625</v>
      </c>
      <c r="M8" s="6">
        <f t="shared" si="4"/>
        <v>1.8571428571428572</v>
      </c>
      <c r="N8" s="4">
        <v>27</v>
      </c>
      <c r="O8" s="6">
        <v>1.9285714285714286</v>
      </c>
      <c r="P8" s="6">
        <f t="shared" si="5"/>
        <v>1.35</v>
      </c>
      <c r="Q8" s="4">
        <v>26</v>
      </c>
      <c r="R8" s="6">
        <v>1.1304347826086956</v>
      </c>
      <c r="S8" s="6">
        <f t="shared" si="6"/>
        <v>1</v>
      </c>
      <c r="T8" s="4">
        <v>49</v>
      </c>
      <c r="U8" s="6">
        <v>2.0416666666666665</v>
      </c>
      <c r="V8" s="6">
        <f t="shared" si="7"/>
        <v>1.4</v>
      </c>
      <c r="W8" s="4">
        <v>29</v>
      </c>
      <c r="X8" s="6">
        <v>1.2083333333333333</v>
      </c>
      <c r="Y8" s="6">
        <f t="shared" si="8"/>
        <v>1.2083333333333333</v>
      </c>
      <c r="Z8" s="4">
        <v>19</v>
      </c>
      <c r="AA8" s="6">
        <v>1.7272727272727273</v>
      </c>
      <c r="AB8" s="6">
        <f t="shared" si="9"/>
        <v>1</v>
      </c>
      <c r="AC8" s="4">
        <f t="shared" si="0"/>
        <v>502</v>
      </c>
      <c r="AD8" s="6">
        <v>1.4940476190476191</v>
      </c>
      <c r="AE8" s="6">
        <f t="shared" ref="AE8:AE62" si="10">AC8/AC7</f>
        <v>1.3530997304582211</v>
      </c>
    </row>
    <row r="9" spans="1:31" ht="17.100000000000001" customHeight="1" x14ac:dyDescent="0.25">
      <c r="A9" s="3">
        <v>43313</v>
      </c>
      <c r="B9" s="4">
        <v>171</v>
      </c>
      <c r="C9" s="6">
        <v>0.91443850267379678</v>
      </c>
      <c r="D9" s="6">
        <f t="shared" si="1"/>
        <v>0.6151079136690647</v>
      </c>
      <c r="E9" s="4">
        <v>8</v>
      </c>
      <c r="F9" s="6">
        <v>0.5714285714285714</v>
      </c>
      <c r="G9" s="6">
        <f t="shared" si="2"/>
        <v>0.5</v>
      </c>
      <c r="H9" s="4">
        <v>67</v>
      </c>
      <c r="I9" s="6">
        <v>1.0307692307692307</v>
      </c>
      <c r="J9" s="6">
        <f t="shared" si="3"/>
        <v>2.09375</v>
      </c>
      <c r="K9" s="4">
        <v>21</v>
      </c>
      <c r="L9" s="6">
        <v>1.5</v>
      </c>
      <c r="M9" s="6">
        <f t="shared" si="4"/>
        <v>0.80769230769230771</v>
      </c>
      <c r="N9" s="4">
        <v>37</v>
      </c>
      <c r="O9" s="6">
        <v>1.2333333333333334</v>
      </c>
      <c r="P9" s="6">
        <f t="shared" si="5"/>
        <v>1.3703703703703705</v>
      </c>
      <c r="Q9" s="4">
        <v>34</v>
      </c>
      <c r="R9" s="6">
        <v>1.6190476190476191</v>
      </c>
      <c r="S9" s="6">
        <f t="shared" si="6"/>
        <v>1.3076923076923077</v>
      </c>
      <c r="T9" s="4">
        <v>49</v>
      </c>
      <c r="U9" s="6">
        <v>1.0425531914893618</v>
      </c>
      <c r="V9" s="6">
        <f t="shared" si="7"/>
        <v>1</v>
      </c>
      <c r="W9" s="4">
        <v>42</v>
      </c>
      <c r="X9" s="6">
        <v>1.024390243902439</v>
      </c>
      <c r="Y9" s="6">
        <f t="shared" si="8"/>
        <v>1.4482758620689655</v>
      </c>
      <c r="Z9" s="4">
        <v>25</v>
      </c>
      <c r="AA9" s="6">
        <v>1.3157894736842106</v>
      </c>
      <c r="AB9" s="6">
        <f t="shared" si="9"/>
        <v>1.3157894736842106</v>
      </c>
      <c r="AC9" s="4">
        <f t="shared" si="0"/>
        <v>454</v>
      </c>
      <c r="AD9" s="6">
        <v>1.0365296803652968</v>
      </c>
      <c r="AE9" s="6">
        <f t="shared" si="10"/>
        <v>0.90438247011952189</v>
      </c>
    </row>
    <row r="10" spans="1:31" ht="17.100000000000001" customHeight="1" x14ac:dyDescent="0.25">
      <c r="A10" s="3">
        <v>43344</v>
      </c>
      <c r="B10" s="4">
        <v>332</v>
      </c>
      <c r="C10" s="6">
        <v>3.2233009708737863</v>
      </c>
      <c r="D10" s="6">
        <f t="shared" si="1"/>
        <v>1.9415204678362572</v>
      </c>
      <c r="E10" s="4">
        <v>5</v>
      </c>
      <c r="F10" s="6">
        <v>0.55555555555555558</v>
      </c>
      <c r="G10" s="6">
        <f t="shared" si="2"/>
        <v>0.625</v>
      </c>
      <c r="H10" s="4">
        <v>37</v>
      </c>
      <c r="I10" s="6">
        <v>1.3703703703703705</v>
      </c>
      <c r="J10" s="6">
        <f t="shared" si="3"/>
        <v>0.55223880597014929</v>
      </c>
      <c r="K10" s="4">
        <v>19</v>
      </c>
      <c r="L10" s="6">
        <v>0.82608695652173914</v>
      </c>
      <c r="M10" s="6">
        <f t="shared" si="4"/>
        <v>0.90476190476190477</v>
      </c>
      <c r="N10" s="4">
        <v>28</v>
      </c>
      <c r="O10" s="6">
        <v>1.1200000000000001</v>
      </c>
      <c r="P10" s="6">
        <f t="shared" si="5"/>
        <v>0.7567567567567568</v>
      </c>
      <c r="Q10" s="4">
        <v>26</v>
      </c>
      <c r="R10" s="6">
        <v>1.368421052631579</v>
      </c>
      <c r="S10" s="6">
        <f t="shared" si="6"/>
        <v>0.76470588235294112</v>
      </c>
      <c r="T10" s="4">
        <v>39</v>
      </c>
      <c r="U10" s="6">
        <v>1.625</v>
      </c>
      <c r="V10" s="6">
        <f t="shared" si="7"/>
        <v>0.79591836734693877</v>
      </c>
      <c r="W10" s="4">
        <v>32</v>
      </c>
      <c r="X10" s="6">
        <v>1.2307692307692308</v>
      </c>
      <c r="Y10" s="6">
        <f t="shared" si="8"/>
        <v>0.76190476190476186</v>
      </c>
      <c r="Z10" s="4">
        <v>9</v>
      </c>
      <c r="AA10" s="6">
        <v>0.6428571428571429</v>
      </c>
      <c r="AB10" s="6">
        <f t="shared" si="9"/>
        <v>0.36</v>
      </c>
      <c r="AC10" s="4">
        <f t="shared" si="0"/>
        <v>527</v>
      </c>
      <c r="AD10" s="6">
        <v>1.9518518518518519</v>
      </c>
      <c r="AE10" s="6">
        <f t="shared" si="10"/>
        <v>1.1607929515418502</v>
      </c>
    </row>
    <row r="11" spans="1:31" ht="17.100000000000001" customHeight="1" x14ac:dyDescent="0.25">
      <c r="A11" s="3">
        <v>43374</v>
      </c>
      <c r="B11" s="4">
        <v>166</v>
      </c>
      <c r="C11" s="6">
        <v>0.66400000000000003</v>
      </c>
      <c r="D11" s="6">
        <f t="shared" si="1"/>
        <v>0.5</v>
      </c>
      <c r="E11" s="4">
        <v>16</v>
      </c>
      <c r="F11" s="6">
        <v>1.7777777777777777</v>
      </c>
      <c r="G11" s="6">
        <f t="shared" si="2"/>
        <v>3.2</v>
      </c>
      <c r="H11" s="4">
        <v>25</v>
      </c>
      <c r="I11" s="6">
        <v>0.78125</v>
      </c>
      <c r="J11" s="6">
        <f t="shared" si="3"/>
        <v>0.67567567567567566</v>
      </c>
      <c r="K11" s="4">
        <v>30</v>
      </c>
      <c r="L11" s="6">
        <v>2.3076923076923075</v>
      </c>
      <c r="M11" s="6">
        <f t="shared" si="4"/>
        <v>1.5789473684210527</v>
      </c>
      <c r="N11" s="4">
        <v>31</v>
      </c>
      <c r="O11" s="6">
        <v>1.1923076923076923</v>
      </c>
      <c r="P11" s="6">
        <f t="shared" si="5"/>
        <v>1.1071428571428572</v>
      </c>
      <c r="Q11" s="4">
        <v>24</v>
      </c>
      <c r="R11" s="6">
        <v>0.82758620689655171</v>
      </c>
      <c r="S11" s="6">
        <f t="shared" si="6"/>
        <v>0.92307692307692313</v>
      </c>
      <c r="T11" s="4">
        <v>33</v>
      </c>
      <c r="U11" s="6">
        <v>1.1000000000000001</v>
      </c>
      <c r="V11" s="6">
        <f t="shared" si="7"/>
        <v>0.84615384615384615</v>
      </c>
      <c r="W11" s="4">
        <v>52</v>
      </c>
      <c r="X11" s="6">
        <v>1.7931034482758621</v>
      </c>
      <c r="Y11" s="6">
        <f t="shared" si="8"/>
        <v>1.625</v>
      </c>
      <c r="Z11" s="4">
        <v>25</v>
      </c>
      <c r="AA11" s="6">
        <v>2.5</v>
      </c>
      <c r="AB11" s="6">
        <f t="shared" si="9"/>
        <v>2.7777777777777777</v>
      </c>
      <c r="AC11" s="4">
        <f t="shared" si="0"/>
        <v>402</v>
      </c>
      <c r="AD11" s="6">
        <v>0.93925233644859818</v>
      </c>
      <c r="AE11" s="6">
        <f t="shared" si="10"/>
        <v>0.76280834914611007</v>
      </c>
    </row>
    <row r="12" spans="1:31" ht="17.100000000000001" customHeight="1" x14ac:dyDescent="0.25">
      <c r="A12" s="3">
        <v>43405</v>
      </c>
      <c r="B12" s="4">
        <v>126</v>
      </c>
      <c r="C12" s="6">
        <v>0.79746835443037978</v>
      </c>
      <c r="D12" s="6">
        <f t="shared" si="1"/>
        <v>0.75903614457831325</v>
      </c>
      <c r="E12" s="4">
        <v>8</v>
      </c>
      <c r="F12" s="6">
        <v>1.6</v>
      </c>
      <c r="G12" s="6">
        <f t="shared" si="2"/>
        <v>0.5</v>
      </c>
      <c r="H12" s="4">
        <v>57</v>
      </c>
      <c r="I12" s="6">
        <v>0.81428571428571428</v>
      </c>
      <c r="J12" s="6">
        <f t="shared" si="3"/>
        <v>2.2799999999999998</v>
      </c>
      <c r="K12" s="4">
        <v>13</v>
      </c>
      <c r="L12" s="6">
        <v>0.9285714285714286</v>
      </c>
      <c r="M12" s="6">
        <f t="shared" si="4"/>
        <v>0.43333333333333335</v>
      </c>
      <c r="N12" s="4">
        <v>20</v>
      </c>
      <c r="O12" s="6">
        <v>0.86956521739130432</v>
      </c>
      <c r="P12" s="6">
        <f t="shared" si="5"/>
        <v>0.64516129032258063</v>
      </c>
      <c r="Q12" s="4">
        <v>22</v>
      </c>
      <c r="R12" s="6">
        <v>1</v>
      </c>
      <c r="S12" s="6">
        <f t="shared" si="6"/>
        <v>0.91666666666666663</v>
      </c>
      <c r="T12" s="4">
        <v>24</v>
      </c>
      <c r="U12" s="6">
        <v>0.5714285714285714</v>
      </c>
      <c r="V12" s="6">
        <f t="shared" si="7"/>
        <v>0.72727272727272729</v>
      </c>
      <c r="W12" s="4">
        <v>18</v>
      </c>
      <c r="X12" s="6">
        <v>0.72</v>
      </c>
      <c r="Y12" s="6">
        <f t="shared" si="8"/>
        <v>0.34615384615384615</v>
      </c>
      <c r="Z12" s="4">
        <v>9</v>
      </c>
      <c r="AA12" s="6">
        <v>1</v>
      </c>
      <c r="AB12" s="6">
        <f t="shared" si="9"/>
        <v>0.36</v>
      </c>
      <c r="AC12" s="4">
        <f t="shared" si="0"/>
        <v>297</v>
      </c>
      <c r="AD12" s="6">
        <v>0.80706521739130432</v>
      </c>
      <c r="AE12" s="6">
        <f t="shared" si="10"/>
        <v>0.73880597014925375</v>
      </c>
    </row>
    <row r="13" spans="1:31" ht="17.100000000000001" customHeight="1" x14ac:dyDescent="0.25">
      <c r="A13" s="3">
        <v>43435</v>
      </c>
      <c r="B13" s="4">
        <v>154</v>
      </c>
      <c r="C13" s="6">
        <v>1.5098039215686274</v>
      </c>
      <c r="D13" s="6">
        <f t="shared" si="1"/>
        <v>1.2222222222222223</v>
      </c>
      <c r="E13" s="4">
        <v>3</v>
      </c>
      <c r="F13" s="6">
        <v>0.3</v>
      </c>
      <c r="G13" s="6">
        <f t="shared" si="2"/>
        <v>0.375</v>
      </c>
      <c r="H13" s="4">
        <v>66</v>
      </c>
      <c r="I13" s="6">
        <v>4.7142857142857144</v>
      </c>
      <c r="J13" s="6">
        <f t="shared" si="3"/>
        <v>1.1578947368421053</v>
      </c>
      <c r="K13" s="4">
        <v>11</v>
      </c>
      <c r="L13" s="6">
        <v>0.45833333333333331</v>
      </c>
      <c r="M13" s="6">
        <f t="shared" si="4"/>
        <v>0.84615384615384615</v>
      </c>
      <c r="N13" s="4">
        <v>12</v>
      </c>
      <c r="O13" s="6">
        <v>0.375</v>
      </c>
      <c r="P13" s="6">
        <f t="shared" si="5"/>
        <v>0.6</v>
      </c>
      <c r="Q13" s="4">
        <v>26</v>
      </c>
      <c r="R13" s="6">
        <v>0.74285714285714288</v>
      </c>
      <c r="S13" s="6">
        <f t="shared" si="6"/>
        <v>1.1818181818181819</v>
      </c>
      <c r="T13" s="4">
        <v>30</v>
      </c>
      <c r="U13" s="6">
        <v>1.3043478260869565</v>
      </c>
      <c r="V13" s="6">
        <f t="shared" si="7"/>
        <v>1.25</v>
      </c>
      <c r="W13" s="4">
        <v>24</v>
      </c>
      <c r="X13" s="6">
        <v>1.5</v>
      </c>
      <c r="Y13" s="6">
        <f t="shared" si="8"/>
        <v>1.3333333333333333</v>
      </c>
      <c r="Z13" s="4">
        <v>7</v>
      </c>
      <c r="AA13" s="6">
        <v>0.41176470588235292</v>
      </c>
      <c r="AB13" s="6">
        <f t="shared" si="9"/>
        <v>0.77777777777777779</v>
      </c>
      <c r="AC13" s="4">
        <f t="shared" si="0"/>
        <v>333</v>
      </c>
      <c r="AD13" s="6">
        <v>1.2197802197802199</v>
      </c>
      <c r="AE13" s="6">
        <f t="shared" si="10"/>
        <v>1.1212121212121211</v>
      </c>
    </row>
    <row r="14" spans="1:31" ht="17.100000000000001" customHeight="1" x14ac:dyDescent="0.25">
      <c r="A14" s="3">
        <v>43466</v>
      </c>
      <c r="B14" s="4">
        <v>73</v>
      </c>
      <c r="C14" s="6">
        <f t="shared" ref="C14:C45" si="11">B14/B2</f>
        <v>0.73</v>
      </c>
      <c r="D14" s="6">
        <f t="shared" si="1"/>
        <v>0.47402597402597402</v>
      </c>
      <c r="E14" s="4">
        <v>4</v>
      </c>
      <c r="F14" s="6">
        <f t="shared" ref="F14:F45" si="12">E14/E2</f>
        <v>1</v>
      </c>
      <c r="G14" s="6">
        <f t="shared" si="2"/>
        <v>1.3333333333333333</v>
      </c>
      <c r="H14" s="4">
        <v>37</v>
      </c>
      <c r="I14" s="6">
        <f t="shared" ref="I14:I45" si="13">H14/H2</f>
        <v>2.3125</v>
      </c>
      <c r="J14" s="6">
        <f t="shared" si="3"/>
        <v>0.56060606060606055</v>
      </c>
      <c r="K14" s="4">
        <v>27</v>
      </c>
      <c r="L14" s="6">
        <f t="shared" ref="L14:L45" si="14">K14/K2</f>
        <v>2.4545454545454546</v>
      </c>
      <c r="M14" s="6">
        <f t="shared" si="4"/>
        <v>2.4545454545454546</v>
      </c>
      <c r="N14" s="4">
        <v>25</v>
      </c>
      <c r="O14" s="6">
        <f t="shared" ref="O14:O45" si="15">N14/N2</f>
        <v>1.1363636363636365</v>
      </c>
      <c r="P14" s="6">
        <f t="shared" si="5"/>
        <v>2.0833333333333335</v>
      </c>
      <c r="Q14" s="4">
        <v>11</v>
      </c>
      <c r="R14" s="6">
        <f t="shared" ref="R14:R45" si="16">Q14/Q2</f>
        <v>0.91666666666666663</v>
      </c>
      <c r="S14" s="6">
        <f t="shared" si="6"/>
        <v>0.42307692307692307</v>
      </c>
      <c r="T14" s="4">
        <v>27</v>
      </c>
      <c r="U14" s="6">
        <f t="shared" ref="U14:U45" si="17">T14/T2</f>
        <v>2.25</v>
      </c>
      <c r="V14" s="6">
        <f t="shared" si="7"/>
        <v>0.9</v>
      </c>
      <c r="W14" s="4">
        <v>10</v>
      </c>
      <c r="X14" s="6">
        <f t="shared" ref="X14:X45" si="18">W14/W2</f>
        <v>0.52631578947368418</v>
      </c>
      <c r="Y14" s="6">
        <f t="shared" si="8"/>
        <v>0.41666666666666669</v>
      </c>
      <c r="Z14" s="4">
        <v>15</v>
      </c>
      <c r="AA14" s="6">
        <f t="shared" ref="AA14:AA45" si="19">Z14/Z2</f>
        <v>0.55555555555555558</v>
      </c>
      <c r="AB14" s="6">
        <f t="shared" si="9"/>
        <v>2.1428571428571428</v>
      </c>
      <c r="AC14" s="4">
        <f t="shared" si="0"/>
        <v>229</v>
      </c>
      <c r="AD14" s="6">
        <f>AC14/AC2</f>
        <v>1.0269058295964126</v>
      </c>
      <c r="AE14" s="6">
        <f t="shared" si="10"/>
        <v>0.68768768768768773</v>
      </c>
    </row>
    <row r="15" spans="1:31" ht="17.100000000000001" customHeight="1" x14ac:dyDescent="0.25">
      <c r="A15" s="3">
        <v>43497</v>
      </c>
      <c r="B15" s="4">
        <v>121</v>
      </c>
      <c r="C15" s="6">
        <f t="shared" si="11"/>
        <v>1.3444444444444446</v>
      </c>
      <c r="D15" s="6">
        <f t="shared" si="1"/>
        <v>1.6575342465753424</v>
      </c>
      <c r="E15" s="4">
        <v>3</v>
      </c>
      <c r="F15" s="6">
        <f t="shared" si="12"/>
        <v>1.5</v>
      </c>
      <c r="G15" s="6">
        <f t="shared" si="2"/>
        <v>0.75</v>
      </c>
      <c r="H15" s="4">
        <v>26</v>
      </c>
      <c r="I15" s="6">
        <f t="shared" si="13"/>
        <v>0.89655172413793105</v>
      </c>
      <c r="J15" s="6">
        <f t="shared" si="3"/>
        <v>0.70270270270270274</v>
      </c>
      <c r="K15" s="4">
        <v>7</v>
      </c>
      <c r="L15" s="6">
        <f t="shared" si="14"/>
        <v>0.3888888888888889</v>
      </c>
      <c r="M15" s="6">
        <f t="shared" si="4"/>
        <v>0.25925925925925924</v>
      </c>
      <c r="N15" s="4">
        <v>16</v>
      </c>
      <c r="O15" s="6">
        <f t="shared" si="15"/>
        <v>1.2307692307692308</v>
      </c>
      <c r="P15" s="6">
        <f t="shared" si="5"/>
        <v>0.64</v>
      </c>
      <c r="Q15" s="4">
        <v>25</v>
      </c>
      <c r="R15" s="6">
        <f t="shared" si="16"/>
        <v>3.125</v>
      </c>
      <c r="S15" s="6">
        <f t="shared" si="6"/>
        <v>2.2727272727272729</v>
      </c>
      <c r="T15" s="4">
        <v>27</v>
      </c>
      <c r="U15" s="6">
        <f t="shared" si="17"/>
        <v>1.8</v>
      </c>
      <c r="V15" s="6">
        <f t="shared" si="7"/>
        <v>1</v>
      </c>
      <c r="W15" s="4">
        <v>17</v>
      </c>
      <c r="X15" s="6">
        <f t="shared" si="18"/>
        <v>1</v>
      </c>
      <c r="Y15" s="6">
        <f t="shared" si="8"/>
        <v>1.7</v>
      </c>
      <c r="Z15" s="4">
        <v>9</v>
      </c>
      <c r="AA15" s="6">
        <f t="shared" si="19"/>
        <v>1</v>
      </c>
      <c r="AB15" s="6">
        <f t="shared" si="9"/>
        <v>0.6</v>
      </c>
      <c r="AC15" s="4">
        <f t="shared" si="0"/>
        <v>251</v>
      </c>
      <c r="AD15" s="6">
        <f t="shared" ref="AD15:AD61" si="20">AC15/AC3</f>
        <v>1.2487562189054726</v>
      </c>
      <c r="AE15" s="6">
        <f t="shared" si="10"/>
        <v>1.0960698689956332</v>
      </c>
    </row>
    <row r="16" spans="1:31" ht="17.100000000000001" customHeight="1" x14ac:dyDescent="0.25">
      <c r="A16" s="3">
        <v>43525</v>
      </c>
      <c r="B16" s="4">
        <v>135</v>
      </c>
      <c r="C16" s="6">
        <f t="shared" si="11"/>
        <v>1.08</v>
      </c>
      <c r="D16" s="6">
        <f t="shared" si="1"/>
        <v>1.115702479338843</v>
      </c>
      <c r="E16" s="4">
        <v>9</v>
      </c>
      <c r="F16" s="6">
        <f t="shared" si="12"/>
        <v>1.8</v>
      </c>
      <c r="G16" s="6">
        <f t="shared" si="2"/>
        <v>3</v>
      </c>
      <c r="H16" s="4">
        <v>37</v>
      </c>
      <c r="I16" s="6">
        <f t="shared" si="13"/>
        <v>1.15625</v>
      </c>
      <c r="J16" s="6">
        <f t="shared" si="3"/>
        <v>1.4230769230769231</v>
      </c>
      <c r="K16" s="4">
        <v>27</v>
      </c>
      <c r="L16" s="6">
        <f t="shared" si="14"/>
        <v>1</v>
      </c>
      <c r="M16" s="6">
        <f t="shared" si="4"/>
        <v>3.8571428571428572</v>
      </c>
      <c r="N16" s="4">
        <v>28</v>
      </c>
      <c r="O16" s="6">
        <f t="shared" si="15"/>
        <v>1.75</v>
      </c>
      <c r="P16" s="6">
        <f t="shared" si="5"/>
        <v>1.75</v>
      </c>
      <c r="Q16" s="4">
        <v>24</v>
      </c>
      <c r="R16" s="6">
        <f t="shared" si="16"/>
        <v>0.75</v>
      </c>
      <c r="S16" s="6">
        <f t="shared" si="6"/>
        <v>0.96</v>
      </c>
      <c r="T16" s="4">
        <v>30</v>
      </c>
      <c r="U16" s="6">
        <f t="shared" si="17"/>
        <v>1.4285714285714286</v>
      </c>
      <c r="V16" s="6">
        <f t="shared" si="7"/>
        <v>1.1111111111111112</v>
      </c>
      <c r="W16" s="4">
        <v>55</v>
      </c>
      <c r="X16" s="6">
        <f t="shared" si="18"/>
        <v>3.0555555555555554</v>
      </c>
      <c r="Y16" s="6">
        <f t="shared" si="8"/>
        <v>3.2352941176470589</v>
      </c>
      <c r="Z16" s="4">
        <v>9</v>
      </c>
      <c r="AA16" s="6">
        <f t="shared" si="19"/>
        <v>2.25</v>
      </c>
      <c r="AB16" s="6">
        <f t="shared" si="9"/>
        <v>1</v>
      </c>
      <c r="AC16" s="4">
        <f t="shared" si="0"/>
        <v>354</v>
      </c>
      <c r="AD16" s="6">
        <f t="shared" si="20"/>
        <v>1.2642857142857142</v>
      </c>
      <c r="AE16" s="6">
        <f t="shared" si="10"/>
        <v>1.4103585657370519</v>
      </c>
    </row>
    <row r="17" spans="1:31" ht="17.100000000000001" customHeight="1" x14ac:dyDescent="0.25">
      <c r="A17" s="3">
        <v>43556</v>
      </c>
      <c r="B17" s="4">
        <v>152</v>
      </c>
      <c r="C17" s="6">
        <f t="shared" si="11"/>
        <v>1.1692307692307693</v>
      </c>
      <c r="D17" s="6">
        <f t="shared" si="1"/>
        <v>1.125925925925926</v>
      </c>
      <c r="E17" s="4">
        <v>9</v>
      </c>
      <c r="F17" s="6">
        <f t="shared" si="12"/>
        <v>0.9</v>
      </c>
      <c r="G17" s="6">
        <f t="shared" si="2"/>
        <v>1</v>
      </c>
      <c r="H17" s="4">
        <v>47</v>
      </c>
      <c r="I17" s="6">
        <f t="shared" si="13"/>
        <v>1.1463414634146341</v>
      </c>
      <c r="J17" s="6">
        <f t="shared" si="3"/>
        <v>1.2702702702702702</v>
      </c>
      <c r="K17" s="4">
        <v>26</v>
      </c>
      <c r="L17" s="6">
        <f t="shared" si="14"/>
        <v>1.1818181818181819</v>
      </c>
      <c r="M17" s="6">
        <f t="shared" si="4"/>
        <v>0.96296296296296291</v>
      </c>
      <c r="N17" s="4">
        <v>40</v>
      </c>
      <c r="O17" s="6">
        <f t="shared" si="15"/>
        <v>2.3529411764705883</v>
      </c>
      <c r="P17" s="6">
        <f t="shared" si="5"/>
        <v>1.4285714285714286</v>
      </c>
      <c r="Q17" s="4">
        <v>31</v>
      </c>
      <c r="R17" s="6">
        <f t="shared" si="16"/>
        <v>1.631578947368421</v>
      </c>
      <c r="S17" s="6">
        <f t="shared" si="6"/>
        <v>1.2916666666666667</v>
      </c>
      <c r="T17" s="4">
        <v>60</v>
      </c>
      <c r="U17" s="6">
        <f t="shared" si="17"/>
        <v>1.0909090909090908</v>
      </c>
      <c r="V17" s="6">
        <f t="shared" si="7"/>
        <v>2</v>
      </c>
      <c r="W17" s="4">
        <v>93</v>
      </c>
      <c r="X17" s="6">
        <f t="shared" si="18"/>
        <v>5.166666666666667</v>
      </c>
      <c r="Y17" s="6">
        <f t="shared" si="8"/>
        <v>1.6909090909090909</v>
      </c>
      <c r="Z17" s="4">
        <v>25</v>
      </c>
      <c r="AA17" s="6">
        <f t="shared" si="19"/>
        <v>2.0833333333333335</v>
      </c>
      <c r="AB17" s="6">
        <f t="shared" si="9"/>
        <v>2.7777777777777777</v>
      </c>
      <c r="AC17" s="4">
        <f t="shared" si="0"/>
        <v>483</v>
      </c>
      <c r="AD17" s="6">
        <f t="shared" si="20"/>
        <v>1.4907407407407407</v>
      </c>
      <c r="AE17" s="6">
        <f t="shared" si="10"/>
        <v>1.3644067796610169</v>
      </c>
    </row>
    <row r="18" spans="1:31" ht="17.100000000000001" customHeight="1" x14ac:dyDescent="0.25">
      <c r="A18" s="3">
        <v>43586</v>
      </c>
      <c r="B18" s="4">
        <v>145</v>
      </c>
      <c r="C18" s="6">
        <f t="shared" si="11"/>
        <v>0.85798816568047342</v>
      </c>
      <c r="D18" s="6">
        <f t="shared" si="1"/>
        <v>0.95394736842105265</v>
      </c>
      <c r="E18" s="4">
        <v>10</v>
      </c>
      <c r="F18" s="6">
        <f t="shared" si="12"/>
        <v>1</v>
      </c>
      <c r="G18" s="6">
        <f t="shared" si="2"/>
        <v>1.1111111111111112</v>
      </c>
      <c r="H18" s="4">
        <v>26</v>
      </c>
      <c r="I18" s="6">
        <f t="shared" si="13"/>
        <v>0.35616438356164382</v>
      </c>
      <c r="J18" s="6">
        <f t="shared" si="3"/>
        <v>0.55319148936170215</v>
      </c>
      <c r="K18" s="4">
        <v>37</v>
      </c>
      <c r="L18" s="6">
        <f t="shared" si="14"/>
        <v>2.6428571428571428</v>
      </c>
      <c r="M18" s="6">
        <f t="shared" si="4"/>
        <v>1.4230769230769231</v>
      </c>
      <c r="N18" s="4">
        <v>26</v>
      </c>
      <c r="O18" s="6">
        <f t="shared" si="15"/>
        <v>1.2380952380952381</v>
      </c>
      <c r="P18" s="6">
        <f t="shared" si="5"/>
        <v>0.65</v>
      </c>
      <c r="Q18" s="4">
        <v>25</v>
      </c>
      <c r="R18" s="6">
        <f t="shared" si="16"/>
        <v>0.58139534883720934</v>
      </c>
      <c r="S18" s="6">
        <f t="shared" si="6"/>
        <v>0.80645161290322576</v>
      </c>
      <c r="T18" s="4">
        <v>53</v>
      </c>
      <c r="U18" s="6">
        <f t="shared" si="17"/>
        <v>0.84126984126984128</v>
      </c>
      <c r="V18" s="6">
        <f t="shared" si="7"/>
        <v>0.8833333333333333</v>
      </c>
      <c r="W18" s="4">
        <v>32</v>
      </c>
      <c r="X18" s="6">
        <f t="shared" si="18"/>
        <v>1.103448275862069</v>
      </c>
      <c r="Y18" s="6">
        <f t="shared" si="8"/>
        <v>0.34408602150537637</v>
      </c>
      <c r="Z18" s="4">
        <v>19</v>
      </c>
      <c r="AA18" s="6">
        <f t="shared" si="19"/>
        <v>0.90476190476190477</v>
      </c>
      <c r="AB18" s="6">
        <f t="shared" si="9"/>
        <v>0.76</v>
      </c>
      <c r="AC18" s="4">
        <f t="shared" si="0"/>
        <v>373</v>
      </c>
      <c r="AD18" s="6">
        <f t="shared" si="20"/>
        <v>0.84198645598194133</v>
      </c>
      <c r="AE18" s="6">
        <f t="shared" si="10"/>
        <v>0.77225672877846796</v>
      </c>
    </row>
    <row r="19" spans="1:31" ht="17.100000000000001" customHeight="1" x14ac:dyDescent="0.25">
      <c r="A19" s="3">
        <v>43617</v>
      </c>
      <c r="B19" s="4">
        <v>155</v>
      </c>
      <c r="C19" s="6">
        <f t="shared" si="11"/>
        <v>0.92814371257485029</v>
      </c>
      <c r="D19" s="6">
        <f t="shared" si="1"/>
        <v>1.0689655172413792</v>
      </c>
      <c r="E19" s="4">
        <v>25</v>
      </c>
      <c r="F19" s="6">
        <f t="shared" si="12"/>
        <v>1.9230769230769231</v>
      </c>
      <c r="G19" s="6">
        <f t="shared" si="2"/>
        <v>2.5</v>
      </c>
      <c r="H19" s="4">
        <v>39</v>
      </c>
      <c r="I19" s="6">
        <f t="shared" si="13"/>
        <v>0.73584905660377353</v>
      </c>
      <c r="J19" s="6">
        <f t="shared" si="3"/>
        <v>1.5</v>
      </c>
      <c r="K19" s="4">
        <v>49</v>
      </c>
      <c r="L19" s="6">
        <f t="shared" si="14"/>
        <v>3.5</v>
      </c>
      <c r="M19" s="6">
        <f t="shared" si="4"/>
        <v>1.3243243243243243</v>
      </c>
      <c r="N19" s="4">
        <v>21</v>
      </c>
      <c r="O19" s="6">
        <f t="shared" si="15"/>
        <v>1.05</v>
      </c>
      <c r="P19" s="6">
        <f t="shared" si="5"/>
        <v>0.80769230769230771</v>
      </c>
      <c r="Q19" s="4">
        <v>45</v>
      </c>
      <c r="R19" s="6">
        <f t="shared" si="16"/>
        <v>1.7307692307692308</v>
      </c>
      <c r="S19" s="6">
        <f t="shared" si="6"/>
        <v>1.8</v>
      </c>
      <c r="T19" s="4">
        <v>29</v>
      </c>
      <c r="U19" s="6">
        <f t="shared" si="17"/>
        <v>0.82857142857142863</v>
      </c>
      <c r="V19" s="6">
        <f t="shared" si="7"/>
        <v>0.54716981132075471</v>
      </c>
      <c r="W19" s="4">
        <v>34</v>
      </c>
      <c r="X19" s="6">
        <f t="shared" si="18"/>
        <v>1.4166666666666667</v>
      </c>
      <c r="Y19" s="6">
        <f t="shared" si="8"/>
        <v>1.0625</v>
      </c>
      <c r="Z19" s="4">
        <v>27</v>
      </c>
      <c r="AA19" s="6">
        <f t="shared" si="19"/>
        <v>1.4210526315789473</v>
      </c>
      <c r="AB19" s="6">
        <f t="shared" si="9"/>
        <v>1.4210526315789473</v>
      </c>
      <c r="AC19" s="4">
        <f t="shared" si="0"/>
        <v>424</v>
      </c>
      <c r="AD19" s="6">
        <f t="shared" si="20"/>
        <v>1.1428571428571428</v>
      </c>
      <c r="AE19" s="6">
        <f t="shared" si="10"/>
        <v>1.1367292225201073</v>
      </c>
    </row>
    <row r="20" spans="1:31" ht="17.100000000000001" customHeight="1" x14ac:dyDescent="0.25">
      <c r="A20" s="3">
        <v>43647</v>
      </c>
      <c r="B20" s="4">
        <v>194</v>
      </c>
      <c r="C20" s="6">
        <f t="shared" si="11"/>
        <v>0.69784172661870503</v>
      </c>
      <c r="D20" s="6">
        <f t="shared" si="1"/>
        <v>1.2516129032258065</v>
      </c>
      <c r="E20" s="4">
        <v>12</v>
      </c>
      <c r="F20" s="6">
        <f t="shared" si="12"/>
        <v>0.75</v>
      </c>
      <c r="G20" s="6">
        <f t="shared" si="2"/>
        <v>0.48</v>
      </c>
      <c r="H20" s="4">
        <v>41</v>
      </c>
      <c r="I20" s="6">
        <f t="shared" si="13"/>
        <v>1.28125</v>
      </c>
      <c r="J20" s="6">
        <f t="shared" si="3"/>
        <v>1.0512820512820513</v>
      </c>
      <c r="K20" s="4">
        <v>25</v>
      </c>
      <c r="L20" s="6">
        <f t="shared" si="14"/>
        <v>0.96153846153846156</v>
      </c>
      <c r="M20" s="6">
        <f t="shared" si="4"/>
        <v>0.51020408163265307</v>
      </c>
      <c r="N20" s="4">
        <v>26</v>
      </c>
      <c r="O20" s="6">
        <f t="shared" si="15"/>
        <v>0.96296296296296291</v>
      </c>
      <c r="P20" s="6">
        <f t="shared" si="5"/>
        <v>1.2380952380952381</v>
      </c>
      <c r="Q20" s="4">
        <v>24</v>
      </c>
      <c r="R20" s="6">
        <f t="shared" si="16"/>
        <v>0.92307692307692313</v>
      </c>
      <c r="S20" s="6">
        <f t="shared" si="6"/>
        <v>0.53333333333333333</v>
      </c>
      <c r="T20" s="4">
        <v>63</v>
      </c>
      <c r="U20" s="6">
        <f t="shared" si="17"/>
        <v>1.2857142857142858</v>
      </c>
      <c r="V20" s="6">
        <f t="shared" si="7"/>
        <v>2.1724137931034484</v>
      </c>
      <c r="W20" s="4">
        <v>44</v>
      </c>
      <c r="X20" s="6">
        <f t="shared" si="18"/>
        <v>1.5172413793103448</v>
      </c>
      <c r="Y20" s="6">
        <f t="shared" si="8"/>
        <v>1.2941176470588236</v>
      </c>
      <c r="Z20" s="4">
        <v>10</v>
      </c>
      <c r="AA20" s="6">
        <f t="shared" si="19"/>
        <v>0.52631578947368418</v>
      </c>
      <c r="AB20" s="6">
        <f t="shared" si="9"/>
        <v>0.37037037037037035</v>
      </c>
      <c r="AC20" s="4">
        <f t="shared" si="0"/>
        <v>439</v>
      </c>
      <c r="AD20" s="6">
        <f t="shared" si="20"/>
        <v>0.87450199203187251</v>
      </c>
      <c r="AE20" s="6">
        <f t="shared" si="10"/>
        <v>1.0353773584905661</v>
      </c>
    </row>
    <row r="21" spans="1:31" ht="17.100000000000001" customHeight="1" x14ac:dyDescent="0.25">
      <c r="A21" s="3">
        <v>43678</v>
      </c>
      <c r="B21" s="4">
        <v>125</v>
      </c>
      <c r="C21" s="6">
        <f t="shared" si="11"/>
        <v>0.73099415204678364</v>
      </c>
      <c r="D21" s="6">
        <f t="shared" si="1"/>
        <v>0.64432989690721654</v>
      </c>
      <c r="E21" s="4">
        <v>9</v>
      </c>
      <c r="F21" s="6">
        <f t="shared" si="12"/>
        <v>1.125</v>
      </c>
      <c r="G21" s="6">
        <f t="shared" si="2"/>
        <v>0.75</v>
      </c>
      <c r="H21" s="4">
        <v>30</v>
      </c>
      <c r="I21" s="6">
        <f t="shared" si="13"/>
        <v>0.44776119402985076</v>
      </c>
      <c r="J21" s="6">
        <f t="shared" si="3"/>
        <v>0.73170731707317072</v>
      </c>
      <c r="K21" s="4">
        <v>12</v>
      </c>
      <c r="L21" s="6">
        <f t="shared" si="14"/>
        <v>0.5714285714285714</v>
      </c>
      <c r="M21" s="6">
        <f t="shared" si="4"/>
        <v>0.48</v>
      </c>
      <c r="N21" s="4">
        <v>24</v>
      </c>
      <c r="O21" s="6">
        <f t="shared" si="15"/>
        <v>0.64864864864864868</v>
      </c>
      <c r="P21" s="6">
        <f t="shared" si="5"/>
        <v>0.92307692307692313</v>
      </c>
      <c r="Q21" s="4">
        <v>27</v>
      </c>
      <c r="R21" s="6">
        <f t="shared" si="16"/>
        <v>0.79411764705882348</v>
      </c>
      <c r="S21" s="6">
        <f t="shared" si="6"/>
        <v>1.125</v>
      </c>
      <c r="T21" s="4">
        <v>42</v>
      </c>
      <c r="U21" s="6">
        <f t="shared" si="17"/>
        <v>0.8571428571428571</v>
      </c>
      <c r="V21" s="6">
        <f t="shared" si="7"/>
        <v>0.66666666666666663</v>
      </c>
      <c r="W21" s="4">
        <v>51</v>
      </c>
      <c r="X21" s="6">
        <f t="shared" si="18"/>
        <v>1.2142857142857142</v>
      </c>
      <c r="Y21" s="6">
        <f t="shared" si="8"/>
        <v>1.1590909090909092</v>
      </c>
      <c r="Z21" s="4">
        <v>18</v>
      </c>
      <c r="AA21" s="6">
        <f t="shared" si="19"/>
        <v>0.72</v>
      </c>
      <c r="AB21" s="6">
        <f t="shared" si="9"/>
        <v>1.8</v>
      </c>
      <c r="AC21" s="4">
        <f t="shared" si="0"/>
        <v>338</v>
      </c>
      <c r="AD21" s="6">
        <f t="shared" si="20"/>
        <v>0.74449339207048459</v>
      </c>
      <c r="AE21" s="6">
        <f t="shared" si="10"/>
        <v>0.76993166287015946</v>
      </c>
    </row>
    <row r="22" spans="1:31" ht="17.100000000000001" customHeight="1" x14ac:dyDescent="0.25">
      <c r="A22" s="3">
        <v>43709</v>
      </c>
      <c r="B22" s="4">
        <v>115</v>
      </c>
      <c r="C22" s="6">
        <f t="shared" si="11"/>
        <v>0.34638554216867468</v>
      </c>
      <c r="D22" s="6">
        <f t="shared" si="1"/>
        <v>0.92</v>
      </c>
      <c r="E22" s="4">
        <v>4</v>
      </c>
      <c r="F22" s="6">
        <f t="shared" si="12"/>
        <v>0.8</v>
      </c>
      <c r="G22" s="6">
        <f t="shared" si="2"/>
        <v>0.44444444444444442</v>
      </c>
      <c r="H22" s="4">
        <v>51</v>
      </c>
      <c r="I22" s="6">
        <f t="shared" si="13"/>
        <v>1.3783783783783783</v>
      </c>
      <c r="J22" s="6">
        <f t="shared" si="3"/>
        <v>1.7</v>
      </c>
      <c r="K22" s="4">
        <v>16</v>
      </c>
      <c r="L22" s="6">
        <f t="shared" si="14"/>
        <v>0.84210526315789469</v>
      </c>
      <c r="M22" s="6">
        <f t="shared" si="4"/>
        <v>1.3333333333333333</v>
      </c>
      <c r="N22" s="4">
        <v>31</v>
      </c>
      <c r="O22" s="6">
        <f t="shared" si="15"/>
        <v>1.1071428571428572</v>
      </c>
      <c r="P22" s="6">
        <f t="shared" si="5"/>
        <v>1.2916666666666667</v>
      </c>
      <c r="Q22" s="4">
        <v>38</v>
      </c>
      <c r="R22" s="6">
        <f t="shared" si="16"/>
        <v>1.4615384615384615</v>
      </c>
      <c r="S22" s="6">
        <f t="shared" si="6"/>
        <v>1.4074074074074074</v>
      </c>
      <c r="T22" s="4">
        <v>32</v>
      </c>
      <c r="U22" s="6">
        <f t="shared" si="17"/>
        <v>0.82051282051282048</v>
      </c>
      <c r="V22" s="6">
        <f t="shared" si="7"/>
        <v>0.76190476190476186</v>
      </c>
      <c r="W22" s="4">
        <v>30</v>
      </c>
      <c r="X22" s="6">
        <f t="shared" si="18"/>
        <v>0.9375</v>
      </c>
      <c r="Y22" s="6">
        <f t="shared" si="8"/>
        <v>0.58823529411764708</v>
      </c>
      <c r="Z22" s="4">
        <v>10</v>
      </c>
      <c r="AA22" s="6">
        <f t="shared" si="19"/>
        <v>1.1111111111111112</v>
      </c>
      <c r="AB22" s="6">
        <f t="shared" si="9"/>
        <v>0.55555555555555558</v>
      </c>
      <c r="AC22" s="4">
        <f t="shared" si="0"/>
        <v>327</v>
      </c>
      <c r="AD22" s="6">
        <f t="shared" si="20"/>
        <v>0.62049335863377608</v>
      </c>
      <c r="AE22" s="6">
        <f t="shared" si="10"/>
        <v>0.96745562130177509</v>
      </c>
    </row>
    <row r="23" spans="1:31" ht="17.100000000000001" customHeight="1" x14ac:dyDescent="0.25">
      <c r="A23" s="3">
        <v>43739</v>
      </c>
      <c r="B23" s="4">
        <v>139</v>
      </c>
      <c r="C23" s="6">
        <f t="shared" si="11"/>
        <v>0.83734939759036142</v>
      </c>
      <c r="D23" s="6">
        <f t="shared" si="1"/>
        <v>1.2086956521739129</v>
      </c>
      <c r="E23" s="4">
        <v>8</v>
      </c>
      <c r="F23" s="6">
        <f t="shared" si="12"/>
        <v>0.5</v>
      </c>
      <c r="G23" s="6">
        <f t="shared" si="2"/>
        <v>2</v>
      </c>
      <c r="H23" s="4">
        <v>64</v>
      </c>
      <c r="I23" s="6">
        <f t="shared" si="13"/>
        <v>2.56</v>
      </c>
      <c r="J23" s="6">
        <f t="shared" si="3"/>
        <v>1.2549019607843137</v>
      </c>
      <c r="K23" s="4">
        <v>20</v>
      </c>
      <c r="L23" s="6">
        <f t="shared" si="14"/>
        <v>0.66666666666666663</v>
      </c>
      <c r="M23" s="6">
        <f t="shared" si="4"/>
        <v>1.25</v>
      </c>
      <c r="N23" s="4">
        <v>27</v>
      </c>
      <c r="O23" s="6">
        <f t="shared" si="15"/>
        <v>0.87096774193548387</v>
      </c>
      <c r="P23" s="6">
        <f t="shared" si="5"/>
        <v>0.87096774193548387</v>
      </c>
      <c r="Q23" s="4">
        <v>18</v>
      </c>
      <c r="R23" s="6">
        <f t="shared" si="16"/>
        <v>0.75</v>
      </c>
      <c r="S23" s="6">
        <f t="shared" si="6"/>
        <v>0.47368421052631576</v>
      </c>
      <c r="T23" s="4">
        <v>48</v>
      </c>
      <c r="U23" s="6">
        <f t="shared" si="17"/>
        <v>1.4545454545454546</v>
      </c>
      <c r="V23" s="6">
        <f t="shared" si="7"/>
        <v>1.5</v>
      </c>
      <c r="W23" s="4">
        <v>38</v>
      </c>
      <c r="X23" s="6">
        <f t="shared" si="18"/>
        <v>0.73076923076923073</v>
      </c>
      <c r="Y23" s="6">
        <f t="shared" si="8"/>
        <v>1.2666666666666666</v>
      </c>
      <c r="Z23" s="4">
        <v>9</v>
      </c>
      <c r="AA23" s="6">
        <f t="shared" si="19"/>
        <v>0.36</v>
      </c>
      <c r="AB23" s="6">
        <f t="shared" si="9"/>
        <v>0.9</v>
      </c>
      <c r="AC23" s="4">
        <f t="shared" si="0"/>
        <v>371</v>
      </c>
      <c r="AD23" s="6">
        <f t="shared" si="20"/>
        <v>0.92288557213930345</v>
      </c>
      <c r="AE23" s="6">
        <f t="shared" si="10"/>
        <v>1.1345565749235473</v>
      </c>
    </row>
    <row r="24" spans="1:31" ht="17.100000000000001" customHeight="1" x14ac:dyDescent="0.25">
      <c r="A24" s="3">
        <v>43770</v>
      </c>
      <c r="B24" s="4">
        <v>115</v>
      </c>
      <c r="C24" s="6">
        <f t="shared" si="11"/>
        <v>0.91269841269841268</v>
      </c>
      <c r="D24" s="6">
        <f t="shared" si="1"/>
        <v>0.82733812949640284</v>
      </c>
      <c r="E24" s="4">
        <v>2</v>
      </c>
      <c r="F24" s="6">
        <f t="shared" si="12"/>
        <v>0.25</v>
      </c>
      <c r="G24" s="6">
        <f t="shared" si="2"/>
        <v>0.25</v>
      </c>
      <c r="H24" s="4">
        <v>49</v>
      </c>
      <c r="I24" s="6">
        <f t="shared" si="13"/>
        <v>0.85964912280701755</v>
      </c>
      <c r="J24" s="6">
        <f t="shared" si="3"/>
        <v>0.765625</v>
      </c>
      <c r="K24" s="4">
        <v>29</v>
      </c>
      <c r="L24" s="6">
        <f t="shared" si="14"/>
        <v>2.2307692307692308</v>
      </c>
      <c r="M24" s="6">
        <f t="shared" si="4"/>
        <v>1.45</v>
      </c>
      <c r="N24" s="4">
        <v>12</v>
      </c>
      <c r="O24" s="6">
        <f t="shared" si="15"/>
        <v>0.6</v>
      </c>
      <c r="P24" s="6">
        <f t="shared" si="5"/>
        <v>0.44444444444444442</v>
      </c>
      <c r="Q24" s="4">
        <v>27</v>
      </c>
      <c r="R24" s="6">
        <f t="shared" si="16"/>
        <v>1.2272727272727273</v>
      </c>
      <c r="S24" s="6">
        <f t="shared" si="6"/>
        <v>1.5</v>
      </c>
      <c r="T24" s="4">
        <v>31</v>
      </c>
      <c r="U24" s="6">
        <f t="shared" si="17"/>
        <v>1.2916666666666667</v>
      </c>
      <c r="V24" s="6">
        <f t="shared" si="7"/>
        <v>0.64583333333333337</v>
      </c>
      <c r="W24" s="4">
        <v>25</v>
      </c>
      <c r="X24" s="6">
        <f t="shared" si="18"/>
        <v>1.3888888888888888</v>
      </c>
      <c r="Y24" s="6">
        <f t="shared" si="8"/>
        <v>0.65789473684210531</v>
      </c>
      <c r="Z24" s="4">
        <v>5</v>
      </c>
      <c r="AA24" s="6">
        <f t="shared" si="19"/>
        <v>0.55555555555555558</v>
      </c>
      <c r="AB24" s="6">
        <f t="shared" si="9"/>
        <v>0.55555555555555558</v>
      </c>
      <c r="AC24" s="4">
        <f t="shared" si="0"/>
        <v>295</v>
      </c>
      <c r="AD24" s="6">
        <f t="shared" si="20"/>
        <v>0.9932659932659933</v>
      </c>
      <c r="AE24" s="6">
        <f t="shared" si="10"/>
        <v>0.79514824797843664</v>
      </c>
    </row>
    <row r="25" spans="1:31" ht="17.100000000000001" customHeight="1" x14ac:dyDescent="0.25">
      <c r="A25" s="3">
        <v>43800</v>
      </c>
      <c r="B25" s="4">
        <v>136</v>
      </c>
      <c r="C25" s="6">
        <f t="shared" si="11"/>
        <v>0.88311688311688308</v>
      </c>
      <c r="D25" s="6">
        <f t="shared" si="1"/>
        <v>1.182608695652174</v>
      </c>
      <c r="E25" s="4">
        <v>3</v>
      </c>
      <c r="F25" s="6">
        <f t="shared" si="12"/>
        <v>1</v>
      </c>
      <c r="G25" s="6">
        <f t="shared" si="2"/>
        <v>1.5</v>
      </c>
      <c r="H25" s="4">
        <v>37</v>
      </c>
      <c r="I25" s="6">
        <f t="shared" si="13"/>
        <v>0.56060606060606055</v>
      </c>
      <c r="J25" s="6">
        <f t="shared" si="3"/>
        <v>0.75510204081632648</v>
      </c>
      <c r="K25" s="4">
        <v>17</v>
      </c>
      <c r="L25" s="6">
        <f t="shared" si="14"/>
        <v>1.5454545454545454</v>
      </c>
      <c r="M25" s="6">
        <f t="shared" si="4"/>
        <v>0.58620689655172409</v>
      </c>
      <c r="N25" s="4">
        <v>23</v>
      </c>
      <c r="O25" s="6">
        <f t="shared" si="15"/>
        <v>1.9166666666666667</v>
      </c>
      <c r="P25" s="6">
        <f t="shared" si="5"/>
        <v>1.9166666666666667</v>
      </c>
      <c r="Q25" s="4">
        <v>21</v>
      </c>
      <c r="R25" s="6">
        <f t="shared" si="16"/>
        <v>0.80769230769230771</v>
      </c>
      <c r="S25" s="6">
        <f t="shared" si="6"/>
        <v>0.77777777777777779</v>
      </c>
      <c r="T25" s="4">
        <v>32</v>
      </c>
      <c r="U25" s="6">
        <f t="shared" si="17"/>
        <v>1.0666666666666667</v>
      </c>
      <c r="V25" s="6">
        <f t="shared" si="7"/>
        <v>1.032258064516129</v>
      </c>
      <c r="W25" s="4">
        <v>49</v>
      </c>
      <c r="X25" s="6">
        <f t="shared" si="18"/>
        <v>2.0416666666666665</v>
      </c>
      <c r="Y25" s="6">
        <f t="shared" si="8"/>
        <v>1.96</v>
      </c>
      <c r="Z25" s="4">
        <v>7</v>
      </c>
      <c r="AA25" s="6">
        <f t="shared" si="19"/>
        <v>1</v>
      </c>
      <c r="AB25" s="6">
        <f t="shared" si="9"/>
        <v>1.4</v>
      </c>
      <c r="AC25" s="4">
        <f t="shared" si="0"/>
        <v>325</v>
      </c>
      <c r="AD25" s="6">
        <f t="shared" si="20"/>
        <v>0.97597597597597596</v>
      </c>
      <c r="AE25" s="6">
        <f t="shared" si="10"/>
        <v>1.1016949152542372</v>
      </c>
    </row>
    <row r="26" spans="1:31" ht="17.100000000000001" customHeight="1" x14ac:dyDescent="0.25">
      <c r="A26" s="3">
        <v>43831</v>
      </c>
      <c r="B26" s="4">
        <v>135</v>
      </c>
      <c r="C26" s="6">
        <f t="shared" si="11"/>
        <v>1.8493150684931507</v>
      </c>
      <c r="D26" s="6">
        <f t="shared" si="1"/>
        <v>0.99264705882352944</v>
      </c>
      <c r="E26" s="4">
        <v>5</v>
      </c>
      <c r="F26" s="6">
        <f t="shared" si="12"/>
        <v>1.25</v>
      </c>
      <c r="G26" s="6">
        <f t="shared" si="2"/>
        <v>1.6666666666666667</v>
      </c>
      <c r="H26" s="4">
        <v>18</v>
      </c>
      <c r="I26" s="6">
        <f t="shared" si="13"/>
        <v>0.48648648648648651</v>
      </c>
      <c r="J26" s="6">
        <f t="shared" si="3"/>
        <v>0.48648648648648651</v>
      </c>
      <c r="K26" s="4">
        <v>13</v>
      </c>
      <c r="L26" s="6">
        <f t="shared" si="14"/>
        <v>0.48148148148148145</v>
      </c>
      <c r="M26" s="6">
        <f t="shared" si="4"/>
        <v>0.76470588235294112</v>
      </c>
      <c r="N26" s="4">
        <v>18</v>
      </c>
      <c r="O26" s="6">
        <f t="shared" si="15"/>
        <v>0.72</v>
      </c>
      <c r="P26" s="6">
        <f t="shared" si="5"/>
        <v>0.78260869565217395</v>
      </c>
      <c r="Q26" s="4">
        <v>13</v>
      </c>
      <c r="R26" s="6">
        <f t="shared" si="16"/>
        <v>1.1818181818181819</v>
      </c>
      <c r="S26" s="6">
        <f t="shared" si="6"/>
        <v>0.61904761904761907</v>
      </c>
      <c r="T26" s="4">
        <v>33</v>
      </c>
      <c r="U26" s="6">
        <f t="shared" si="17"/>
        <v>1.2222222222222223</v>
      </c>
      <c r="V26" s="6">
        <f t="shared" si="7"/>
        <v>1.03125</v>
      </c>
      <c r="W26" s="4">
        <v>13</v>
      </c>
      <c r="X26" s="6">
        <f t="shared" si="18"/>
        <v>1.3</v>
      </c>
      <c r="Y26" s="6">
        <f t="shared" si="8"/>
        <v>0.26530612244897961</v>
      </c>
      <c r="Z26" s="4">
        <v>8</v>
      </c>
      <c r="AA26" s="6">
        <f t="shared" si="19"/>
        <v>0.53333333333333333</v>
      </c>
      <c r="AB26" s="6">
        <f t="shared" si="9"/>
        <v>1.1428571428571428</v>
      </c>
      <c r="AC26" s="4">
        <f t="shared" si="0"/>
        <v>256</v>
      </c>
      <c r="AD26" s="6">
        <f t="shared" si="20"/>
        <v>1.1179039301310043</v>
      </c>
      <c r="AE26" s="6">
        <f t="shared" si="10"/>
        <v>0.78769230769230769</v>
      </c>
    </row>
    <row r="27" spans="1:31" ht="17.100000000000001" customHeight="1" x14ac:dyDescent="0.25">
      <c r="A27" s="3">
        <v>43862</v>
      </c>
      <c r="B27" s="4">
        <v>114</v>
      </c>
      <c r="C27" s="6">
        <f t="shared" si="11"/>
        <v>0.94214876033057848</v>
      </c>
      <c r="D27" s="6">
        <f t="shared" si="1"/>
        <v>0.84444444444444444</v>
      </c>
      <c r="E27" s="4">
        <v>2</v>
      </c>
      <c r="F27" s="6">
        <f t="shared" si="12"/>
        <v>0.66666666666666663</v>
      </c>
      <c r="G27" s="6">
        <f t="shared" si="2"/>
        <v>0.4</v>
      </c>
      <c r="H27" s="4">
        <v>12</v>
      </c>
      <c r="I27" s="6">
        <f t="shared" si="13"/>
        <v>0.46153846153846156</v>
      </c>
      <c r="J27" s="6">
        <f t="shared" si="3"/>
        <v>0.66666666666666663</v>
      </c>
      <c r="K27" s="4">
        <v>11</v>
      </c>
      <c r="L27" s="6">
        <f t="shared" si="14"/>
        <v>1.5714285714285714</v>
      </c>
      <c r="M27" s="6">
        <f t="shared" si="4"/>
        <v>0.84615384615384615</v>
      </c>
      <c r="N27" s="4">
        <v>13</v>
      </c>
      <c r="O27" s="6">
        <f t="shared" si="15"/>
        <v>0.8125</v>
      </c>
      <c r="P27" s="6">
        <f t="shared" si="5"/>
        <v>0.72222222222222221</v>
      </c>
      <c r="Q27" s="4">
        <v>10</v>
      </c>
      <c r="R27" s="6">
        <f t="shared" si="16"/>
        <v>0.4</v>
      </c>
      <c r="S27" s="6">
        <f t="shared" si="6"/>
        <v>0.76923076923076927</v>
      </c>
      <c r="T27" s="4">
        <v>21</v>
      </c>
      <c r="U27" s="6">
        <f t="shared" si="17"/>
        <v>0.77777777777777779</v>
      </c>
      <c r="V27" s="6">
        <f t="shared" si="7"/>
        <v>0.63636363636363635</v>
      </c>
      <c r="W27" s="4">
        <v>12</v>
      </c>
      <c r="X27" s="6">
        <f t="shared" si="18"/>
        <v>0.70588235294117652</v>
      </c>
      <c r="Y27" s="6">
        <f t="shared" si="8"/>
        <v>0.92307692307692313</v>
      </c>
      <c r="Z27" s="4">
        <v>6</v>
      </c>
      <c r="AA27" s="6">
        <f t="shared" si="19"/>
        <v>0.66666666666666663</v>
      </c>
      <c r="AB27" s="6">
        <f t="shared" si="9"/>
        <v>0.75</v>
      </c>
      <c r="AC27" s="4">
        <f t="shared" si="0"/>
        <v>201</v>
      </c>
      <c r="AD27" s="6">
        <f t="shared" si="20"/>
        <v>0.80079681274900394</v>
      </c>
      <c r="AE27" s="6">
        <f t="shared" si="10"/>
        <v>0.78515625</v>
      </c>
    </row>
    <row r="28" spans="1:31" ht="17.100000000000001" customHeight="1" x14ac:dyDescent="0.25">
      <c r="A28" s="3">
        <v>43891</v>
      </c>
      <c r="B28" s="4">
        <v>179</v>
      </c>
      <c r="C28" s="6">
        <f t="shared" si="11"/>
        <v>1.325925925925926</v>
      </c>
      <c r="D28" s="6">
        <f t="shared" si="1"/>
        <v>1.5701754385964912</v>
      </c>
      <c r="E28" s="4">
        <v>31</v>
      </c>
      <c r="F28" s="6">
        <f t="shared" si="12"/>
        <v>3.4444444444444446</v>
      </c>
      <c r="G28" s="6">
        <f t="shared" si="2"/>
        <v>15.5</v>
      </c>
      <c r="H28" s="4">
        <v>50</v>
      </c>
      <c r="I28" s="6">
        <f t="shared" si="13"/>
        <v>1.3513513513513513</v>
      </c>
      <c r="J28" s="6">
        <f t="shared" si="3"/>
        <v>4.166666666666667</v>
      </c>
      <c r="K28" s="4">
        <v>19</v>
      </c>
      <c r="L28" s="6">
        <f t="shared" si="14"/>
        <v>0.70370370370370372</v>
      </c>
      <c r="M28" s="6">
        <f t="shared" si="4"/>
        <v>1.7272727272727273</v>
      </c>
      <c r="N28" s="4">
        <v>24</v>
      </c>
      <c r="O28" s="6">
        <f t="shared" si="15"/>
        <v>0.8571428571428571</v>
      </c>
      <c r="P28" s="6">
        <f t="shared" si="5"/>
        <v>1.8461538461538463</v>
      </c>
      <c r="Q28" s="4">
        <v>25</v>
      </c>
      <c r="R28" s="6">
        <f t="shared" si="16"/>
        <v>1.0416666666666667</v>
      </c>
      <c r="S28" s="6">
        <f t="shared" si="6"/>
        <v>2.5</v>
      </c>
      <c r="T28" s="4">
        <v>29</v>
      </c>
      <c r="U28" s="6">
        <f t="shared" si="17"/>
        <v>0.96666666666666667</v>
      </c>
      <c r="V28" s="6">
        <f t="shared" si="7"/>
        <v>1.3809523809523809</v>
      </c>
      <c r="W28" s="4">
        <v>45</v>
      </c>
      <c r="X28" s="6">
        <f t="shared" si="18"/>
        <v>0.81818181818181823</v>
      </c>
      <c r="Y28" s="6">
        <f t="shared" si="8"/>
        <v>3.75</v>
      </c>
      <c r="Z28" s="4">
        <v>16</v>
      </c>
      <c r="AA28" s="6">
        <f t="shared" si="19"/>
        <v>1.7777777777777777</v>
      </c>
      <c r="AB28" s="6">
        <f t="shared" si="9"/>
        <v>2.6666666666666665</v>
      </c>
      <c r="AC28" s="4">
        <f t="shared" si="0"/>
        <v>418</v>
      </c>
      <c r="AD28" s="6">
        <f t="shared" si="20"/>
        <v>1.1807909604519775</v>
      </c>
      <c r="AE28" s="6">
        <f t="shared" si="10"/>
        <v>2.0796019900497513</v>
      </c>
    </row>
    <row r="29" spans="1:31" ht="17.100000000000001" customHeight="1" x14ac:dyDescent="0.25">
      <c r="A29" s="3">
        <v>43922</v>
      </c>
      <c r="B29" s="4">
        <v>138</v>
      </c>
      <c r="C29" s="6">
        <f t="shared" si="11"/>
        <v>0.90789473684210531</v>
      </c>
      <c r="D29" s="6">
        <f t="shared" si="1"/>
        <v>0.77094972067039103</v>
      </c>
      <c r="E29" s="4">
        <v>38</v>
      </c>
      <c r="F29" s="6">
        <f t="shared" si="12"/>
        <v>4.2222222222222223</v>
      </c>
      <c r="G29" s="6">
        <f t="shared" si="2"/>
        <v>1.2258064516129032</v>
      </c>
      <c r="H29" s="4">
        <v>25</v>
      </c>
      <c r="I29" s="6">
        <f t="shared" si="13"/>
        <v>0.53191489361702127</v>
      </c>
      <c r="J29" s="6">
        <f t="shared" si="3"/>
        <v>0.5</v>
      </c>
      <c r="K29" s="4">
        <v>20</v>
      </c>
      <c r="L29" s="6">
        <f t="shared" si="14"/>
        <v>0.76923076923076927</v>
      </c>
      <c r="M29" s="6">
        <f t="shared" si="4"/>
        <v>1.0526315789473684</v>
      </c>
      <c r="N29" s="4">
        <v>25</v>
      </c>
      <c r="O29" s="6">
        <f t="shared" si="15"/>
        <v>0.625</v>
      </c>
      <c r="P29" s="6">
        <f t="shared" si="5"/>
        <v>1.0416666666666667</v>
      </c>
      <c r="Q29" s="4">
        <v>11</v>
      </c>
      <c r="R29" s="6">
        <f t="shared" si="16"/>
        <v>0.35483870967741937</v>
      </c>
      <c r="S29" s="6">
        <f t="shared" si="6"/>
        <v>0.44</v>
      </c>
      <c r="T29" s="4">
        <v>34</v>
      </c>
      <c r="U29" s="6">
        <f t="shared" si="17"/>
        <v>0.56666666666666665</v>
      </c>
      <c r="V29" s="6">
        <f t="shared" si="7"/>
        <v>1.1724137931034482</v>
      </c>
      <c r="W29" s="4">
        <v>31</v>
      </c>
      <c r="X29" s="6">
        <f t="shared" si="18"/>
        <v>0.33333333333333331</v>
      </c>
      <c r="Y29" s="6">
        <f t="shared" si="8"/>
        <v>0.68888888888888888</v>
      </c>
      <c r="Z29" s="4">
        <v>20</v>
      </c>
      <c r="AA29" s="6">
        <f t="shared" si="19"/>
        <v>0.8</v>
      </c>
      <c r="AB29" s="6">
        <f t="shared" si="9"/>
        <v>1.25</v>
      </c>
      <c r="AC29" s="4">
        <f t="shared" si="0"/>
        <v>342</v>
      </c>
      <c r="AD29" s="6">
        <f t="shared" si="20"/>
        <v>0.70807453416149069</v>
      </c>
      <c r="AE29" s="6">
        <f t="shared" si="10"/>
        <v>0.81818181818181823</v>
      </c>
    </row>
    <row r="30" spans="1:31" ht="17.100000000000001" customHeight="1" x14ac:dyDescent="0.25">
      <c r="A30" s="3">
        <v>43952</v>
      </c>
      <c r="B30" s="4">
        <v>106</v>
      </c>
      <c r="C30" s="6">
        <f t="shared" si="11"/>
        <v>0.73103448275862071</v>
      </c>
      <c r="D30" s="6">
        <f t="shared" si="1"/>
        <v>0.76811594202898548</v>
      </c>
      <c r="E30" s="4">
        <v>9</v>
      </c>
      <c r="F30" s="6">
        <f t="shared" si="12"/>
        <v>0.9</v>
      </c>
      <c r="G30" s="6">
        <f t="shared" si="2"/>
        <v>0.23684210526315788</v>
      </c>
      <c r="H30" s="4">
        <v>23</v>
      </c>
      <c r="I30" s="6">
        <f t="shared" si="13"/>
        <v>0.88461538461538458</v>
      </c>
      <c r="J30" s="6">
        <f t="shared" si="3"/>
        <v>0.92</v>
      </c>
      <c r="K30" s="4">
        <v>13</v>
      </c>
      <c r="L30" s="6">
        <f t="shared" si="14"/>
        <v>0.35135135135135137</v>
      </c>
      <c r="M30" s="6">
        <f t="shared" si="4"/>
        <v>0.65</v>
      </c>
      <c r="N30" s="4">
        <v>20</v>
      </c>
      <c r="O30" s="6">
        <f t="shared" si="15"/>
        <v>0.76923076923076927</v>
      </c>
      <c r="P30" s="6">
        <f t="shared" si="5"/>
        <v>0.8</v>
      </c>
      <c r="Q30" s="4">
        <v>22</v>
      </c>
      <c r="R30" s="6">
        <f t="shared" si="16"/>
        <v>0.88</v>
      </c>
      <c r="S30" s="6">
        <f t="shared" si="6"/>
        <v>2</v>
      </c>
      <c r="T30" s="4">
        <v>63</v>
      </c>
      <c r="U30" s="6">
        <f t="shared" si="17"/>
        <v>1.1886792452830188</v>
      </c>
      <c r="V30" s="6">
        <f t="shared" si="7"/>
        <v>1.8529411764705883</v>
      </c>
      <c r="W30" s="4">
        <v>22</v>
      </c>
      <c r="X30" s="6">
        <f t="shared" si="18"/>
        <v>0.6875</v>
      </c>
      <c r="Y30" s="6">
        <f t="shared" si="8"/>
        <v>0.70967741935483875</v>
      </c>
      <c r="Z30" s="4">
        <v>19</v>
      </c>
      <c r="AA30" s="6">
        <f t="shared" si="19"/>
        <v>1</v>
      </c>
      <c r="AB30" s="6">
        <f t="shared" si="9"/>
        <v>0.95</v>
      </c>
      <c r="AC30" s="4">
        <f t="shared" si="0"/>
        <v>297</v>
      </c>
      <c r="AD30" s="6">
        <f t="shared" si="20"/>
        <v>0.79624664879356566</v>
      </c>
      <c r="AE30" s="6">
        <f t="shared" si="10"/>
        <v>0.86842105263157898</v>
      </c>
    </row>
    <row r="31" spans="1:31" ht="17.100000000000001" customHeight="1" x14ac:dyDescent="0.25">
      <c r="A31" s="3">
        <v>43983</v>
      </c>
      <c r="B31" s="4">
        <v>181</v>
      </c>
      <c r="C31" s="6">
        <f t="shared" si="11"/>
        <v>1.167741935483871</v>
      </c>
      <c r="D31" s="6">
        <f t="shared" si="1"/>
        <v>1.7075471698113207</v>
      </c>
      <c r="E31" s="4">
        <v>9</v>
      </c>
      <c r="F31" s="6">
        <f t="shared" si="12"/>
        <v>0.36</v>
      </c>
      <c r="G31" s="6">
        <f t="shared" si="2"/>
        <v>1</v>
      </c>
      <c r="H31" s="4">
        <v>33</v>
      </c>
      <c r="I31" s="6">
        <f t="shared" si="13"/>
        <v>0.84615384615384615</v>
      </c>
      <c r="J31" s="6">
        <f t="shared" si="3"/>
        <v>1.4347826086956521</v>
      </c>
      <c r="K31" s="4">
        <v>88</v>
      </c>
      <c r="L31" s="6">
        <f t="shared" si="14"/>
        <v>1.7959183673469388</v>
      </c>
      <c r="M31" s="6">
        <f t="shared" si="4"/>
        <v>6.7692307692307692</v>
      </c>
      <c r="N31" s="4">
        <v>26</v>
      </c>
      <c r="O31" s="6">
        <f t="shared" si="15"/>
        <v>1.2380952380952381</v>
      </c>
      <c r="P31" s="6">
        <f t="shared" si="5"/>
        <v>1.3</v>
      </c>
      <c r="Q31" s="4">
        <v>22</v>
      </c>
      <c r="R31" s="6">
        <f t="shared" si="16"/>
        <v>0.48888888888888887</v>
      </c>
      <c r="S31" s="6">
        <f t="shared" si="6"/>
        <v>1</v>
      </c>
      <c r="T31" s="4">
        <v>31</v>
      </c>
      <c r="U31" s="6">
        <f t="shared" si="17"/>
        <v>1.0689655172413792</v>
      </c>
      <c r="V31" s="6">
        <f t="shared" si="7"/>
        <v>0.49206349206349204</v>
      </c>
      <c r="W31" s="4">
        <v>43</v>
      </c>
      <c r="X31" s="6">
        <f t="shared" si="18"/>
        <v>1.2647058823529411</v>
      </c>
      <c r="Y31" s="6">
        <f t="shared" si="8"/>
        <v>1.9545454545454546</v>
      </c>
      <c r="Z31" s="4">
        <v>13</v>
      </c>
      <c r="AA31" s="6">
        <f t="shared" si="19"/>
        <v>0.48148148148148145</v>
      </c>
      <c r="AB31" s="6">
        <f t="shared" si="9"/>
        <v>0.68421052631578949</v>
      </c>
      <c r="AC31" s="4">
        <f t="shared" si="0"/>
        <v>446</v>
      </c>
      <c r="AD31" s="6">
        <f t="shared" si="20"/>
        <v>1.0518867924528301</v>
      </c>
      <c r="AE31" s="6">
        <f t="shared" si="10"/>
        <v>1.5016835016835017</v>
      </c>
    </row>
    <row r="32" spans="1:31" ht="17.100000000000001" customHeight="1" x14ac:dyDescent="0.25">
      <c r="A32" s="3">
        <v>44013</v>
      </c>
      <c r="B32" s="4">
        <v>143</v>
      </c>
      <c r="C32" s="6">
        <f t="shared" si="11"/>
        <v>0.73711340206185572</v>
      </c>
      <c r="D32" s="6">
        <f t="shared" si="1"/>
        <v>0.79005524861878451</v>
      </c>
      <c r="E32" s="4">
        <v>18</v>
      </c>
      <c r="F32" s="6">
        <f t="shared" si="12"/>
        <v>1.5</v>
      </c>
      <c r="G32" s="6">
        <f t="shared" si="2"/>
        <v>2</v>
      </c>
      <c r="H32" s="4">
        <v>31</v>
      </c>
      <c r="I32" s="6">
        <f t="shared" si="13"/>
        <v>0.75609756097560976</v>
      </c>
      <c r="J32" s="6">
        <f t="shared" si="3"/>
        <v>0.93939393939393945</v>
      </c>
      <c r="K32" s="4">
        <v>16</v>
      </c>
      <c r="L32" s="6">
        <f t="shared" si="14"/>
        <v>0.64</v>
      </c>
      <c r="M32" s="6">
        <f t="shared" si="4"/>
        <v>0.18181818181818182</v>
      </c>
      <c r="N32" s="4">
        <v>14</v>
      </c>
      <c r="O32" s="6">
        <f t="shared" si="15"/>
        <v>0.53846153846153844</v>
      </c>
      <c r="P32" s="6">
        <f t="shared" si="5"/>
        <v>0.53846153846153844</v>
      </c>
      <c r="Q32" s="4">
        <v>24</v>
      </c>
      <c r="R32" s="6">
        <f t="shared" si="16"/>
        <v>1</v>
      </c>
      <c r="S32" s="6">
        <f t="shared" si="6"/>
        <v>1.0909090909090908</v>
      </c>
      <c r="T32" s="4">
        <v>39</v>
      </c>
      <c r="U32" s="6">
        <f t="shared" si="17"/>
        <v>0.61904761904761907</v>
      </c>
      <c r="V32" s="6">
        <f t="shared" si="7"/>
        <v>1.2580645161290323</v>
      </c>
      <c r="W32" s="4">
        <v>31</v>
      </c>
      <c r="X32" s="6">
        <f t="shared" si="18"/>
        <v>0.70454545454545459</v>
      </c>
      <c r="Y32" s="6">
        <f t="shared" si="8"/>
        <v>0.72093023255813948</v>
      </c>
      <c r="Z32" s="4">
        <v>15</v>
      </c>
      <c r="AA32" s="6">
        <f t="shared" si="19"/>
        <v>1.5</v>
      </c>
      <c r="AB32" s="6">
        <f t="shared" si="9"/>
        <v>1.1538461538461537</v>
      </c>
      <c r="AC32" s="4">
        <f t="shared" si="0"/>
        <v>331</v>
      </c>
      <c r="AD32" s="6">
        <f t="shared" si="20"/>
        <v>0.75398633257403191</v>
      </c>
      <c r="AE32" s="6">
        <f t="shared" si="10"/>
        <v>0.74215246636771304</v>
      </c>
    </row>
    <row r="33" spans="1:31" ht="17.100000000000001" customHeight="1" x14ac:dyDescent="0.25">
      <c r="A33" s="3">
        <v>44044</v>
      </c>
      <c r="B33" s="4">
        <v>108</v>
      </c>
      <c r="C33" s="6">
        <f t="shared" si="11"/>
        <v>0.86399999999999999</v>
      </c>
      <c r="D33" s="6">
        <f t="shared" si="1"/>
        <v>0.75524475524475521</v>
      </c>
      <c r="E33" s="4">
        <v>31</v>
      </c>
      <c r="F33" s="6">
        <f t="shared" si="12"/>
        <v>3.4444444444444446</v>
      </c>
      <c r="G33" s="6">
        <f t="shared" si="2"/>
        <v>1.7222222222222223</v>
      </c>
      <c r="H33" s="4">
        <v>20</v>
      </c>
      <c r="I33" s="6">
        <f t="shared" si="13"/>
        <v>0.66666666666666663</v>
      </c>
      <c r="J33" s="6">
        <f t="shared" si="3"/>
        <v>0.64516129032258063</v>
      </c>
      <c r="K33" s="4">
        <v>18</v>
      </c>
      <c r="L33" s="6">
        <f t="shared" si="14"/>
        <v>1.5</v>
      </c>
      <c r="M33" s="6">
        <f t="shared" si="4"/>
        <v>1.125</v>
      </c>
      <c r="N33" s="4">
        <v>22</v>
      </c>
      <c r="O33" s="6">
        <f t="shared" si="15"/>
        <v>0.91666666666666663</v>
      </c>
      <c r="P33" s="6">
        <f t="shared" si="5"/>
        <v>1.5714285714285714</v>
      </c>
      <c r="Q33" s="4">
        <v>40</v>
      </c>
      <c r="R33" s="6">
        <f t="shared" si="16"/>
        <v>1.4814814814814814</v>
      </c>
      <c r="S33" s="6">
        <f t="shared" si="6"/>
        <v>1.6666666666666667</v>
      </c>
      <c r="T33" s="4">
        <v>44</v>
      </c>
      <c r="U33" s="6">
        <f t="shared" si="17"/>
        <v>1.0476190476190477</v>
      </c>
      <c r="V33" s="6">
        <f t="shared" si="7"/>
        <v>1.1282051282051282</v>
      </c>
      <c r="W33" s="4">
        <v>32</v>
      </c>
      <c r="X33" s="6">
        <f t="shared" si="18"/>
        <v>0.62745098039215685</v>
      </c>
      <c r="Y33" s="6">
        <f t="shared" si="8"/>
        <v>1.032258064516129</v>
      </c>
      <c r="Z33" s="4">
        <v>14</v>
      </c>
      <c r="AA33" s="6">
        <f t="shared" si="19"/>
        <v>0.77777777777777779</v>
      </c>
      <c r="AB33" s="6">
        <f t="shared" si="9"/>
        <v>0.93333333333333335</v>
      </c>
      <c r="AC33" s="4">
        <f t="shared" si="0"/>
        <v>329</v>
      </c>
      <c r="AD33" s="6">
        <f t="shared" si="20"/>
        <v>0.97337278106508873</v>
      </c>
      <c r="AE33" s="6">
        <f t="shared" si="10"/>
        <v>0.9939577039274925</v>
      </c>
    </row>
    <row r="34" spans="1:31" ht="17.100000000000001" customHeight="1" x14ac:dyDescent="0.25">
      <c r="A34" s="3">
        <v>44075</v>
      </c>
      <c r="B34" s="4">
        <v>115</v>
      </c>
      <c r="C34" s="6">
        <f t="shared" si="11"/>
        <v>1</v>
      </c>
      <c r="D34" s="6">
        <f t="shared" si="1"/>
        <v>1.0648148148148149</v>
      </c>
      <c r="E34" s="4">
        <v>8</v>
      </c>
      <c r="F34" s="6">
        <f t="shared" si="12"/>
        <v>2</v>
      </c>
      <c r="G34" s="6">
        <f t="shared" si="2"/>
        <v>0.25806451612903225</v>
      </c>
      <c r="H34" s="4">
        <v>66</v>
      </c>
      <c r="I34" s="6">
        <f t="shared" si="13"/>
        <v>1.2941176470588236</v>
      </c>
      <c r="J34" s="6">
        <f t="shared" si="3"/>
        <v>3.3</v>
      </c>
      <c r="K34" s="4">
        <v>19</v>
      </c>
      <c r="L34" s="6">
        <f t="shared" si="14"/>
        <v>1.1875</v>
      </c>
      <c r="M34" s="6">
        <f t="shared" si="4"/>
        <v>1.0555555555555556</v>
      </c>
      <c r="N34" s="4">
        <v>23</v>
      </c>
      <c r="O34" s="6">
        <f t="shared" si="15"/>
        <v>0.74193548387096775</v>
      </c>
      <c r="P34" s="6">
        <f t="shared" si="5"/>
        <v>1.0454545454545454</v>
      </c>
      <c r="Q34" s="4">
        <v>23</v>
      </c>
      <c r="R34" s="6">
        <f t="shared" si="16"/>
        <v>0.60526315789473684</v>
      </c>
      <c r="S34" s="6">
        <f t="shared" si="6"/>
        <v>0.57499999999999996</v>
      </c>
      <c r="T34" s="4">
        <v>23</v>
      </c>
      <c r="U34" s="6">
        <f t="shared" si="17"/>
        <v>0.71875</v>
      </c>
      <c r="V34" s="6">
        <f t="shared" si="7"/>
        <v>0.52272727272727271</v>
      </c>
      <c r="W34" s="4">
        <v>38</v>
      </c>
      <c r="X34" s="6">
        <f t="shared" si="18"/>
        <v>1.2666666666666666</v>
      </c>
      <c r="Y34" s="6">
        <f t="shared" si="8"/>
        <v>1.1875</v>
      </c>
      <c r="Z34" s="4">
        <v>9</v>
      </c>
      <c r="AA34" s="6">
        <f t="shared" si="19"/>
        <v>0.9</v>
      </c>
      <c r="AB34" s="6">
        <f t="shared" si="9"/>
        <v>0.6428571428571429</v>
      </c>
      <c r="AC34" s="4">
        <f t="shared" ref="AC34:AC62" si="21">B34+E34+H34+K34+N34+Q34+T34+W34+Z34</f>
        <v>324</v>
      </c>
      <c r="AD34" s="6">
        <f t="shared" si="20"/>
        <v>0.99082568807339455</v>
      </c>
      <c r="AE34" s="6">
        <f t="shared" si="10"/>
        <v>0.98480243161094227</v>
      </c>
    </row>
    <row r="35" spans="1:31" ht="17.100000000000001" customHeight="1" x14ac:dyDescent="0.25">
      <c r="A35" s="3">
        <v>44105</v>
      </c>
      <c r="B35" s="4">
        <v>130</v>
      </c>
      <c r="C35" s="6">
        <f t="shared" si="11"/>
        <v>0.93525179856115104</v>
      </c>
      <c r="D35" s="6">
        <f t="shared" ref="D35:D62" si="22">B35/B34</f>
        <v>1.1304347826086956</v>
      </c>
      <c r="E35" s="4">
        <v>4</v>
      </c>
      <c r="F35" s="6">
        <f t="shared" si="12"/>
        <v>0.5</v>
      </c>
      <c r="G35" s="6">
        <f t="shared" ref="G35:G62" si="23">E35/E34</f>
        <v>0.5</v>
      </c>
      <c r="H35" s="4">
        <v>31</v>
      </c>
      <c r="I35" s="6">
        <f t="shared" si="13"/>
        <v>0.484375</v>
      </c>
      <c r="J35" s="6">
        <f t="shared" ref="J35:J62" si="24">H35/H34</f>
        <v>0.46969696969696972</v>
      </c>
      <c r="K35" s="4">
        <v>11</v>
      </c>
      <c r="L35" s="6">
        <f t="shared" si="14"/>
        <v>0.55000000000000004</v>
      </c>
      <c r="M35" s="6">
        <f t="shared" ref="M35:M62" si="25">K35/K34</f>
        <v>0.57894736842105265</v>
      </c>
      <c r="N35" s="4">
        <v>33</v>
      </c>
      <c r="O35" s="6">
        <f t="shared" si="15"/>
        <v>1.2222222222222223</v>
      </c>
      <c r="P35" s="6">
        <f t="shared" ref="P35:P62" si="26">N35/N34</f>
        <v>1.4347826086956521</v>
      </c>
      <c r="Q35" s="4">
        <v>34</v>
      </c>
      <c r="R35" s="6">
        <f t="shared" si="16"/>
        <v>1.8888888888888888</v>
      </c>
      <c r="S35" s="6">
        <f t="shared" ref="S35:S62" si="27">Q35/Q34</f>
        <v>1.4782608695652173</v>
      </c>
      <c r="T35" s="4">
        <v>28</v>
      </c>
      <c r="U35" s="6">
        <f t="shared" si="17"/>
        <v>0.58333333333333337</v>
      </c>
      <c r="V35" s="6">
        <f t="shared" ref="V35:V62" si="28">T35/T34</f>
        <v>1.2173913043478262</v>
      </c>
      <c r="W35" s="4">
        <v>49</v>
      </c>
      <c r="X35" s="6">
        <f t="shared" si="18"/>
        <v>1.2894736842105263</v>
      </c>
      <c r="Y35" s="6">
        <f t="shared" ref="Y35:Y62" si="29">W35/W34</f>
        <v>1.2894736842105263</v>
      </c>
      <c r="Z35" s="4">
        <v>14</v>
      </c>
      <c r="AA35" s="6">
        <f t="shared" si="19"/>
        <v>1.5555555555555556</v>
      </c>
      <c r="AB35" s="6">
        <f t="shared" ref="AB35:AB62" si="30">Z35/Z34</f>
        <v>1.5555555555555556</v>
      </c>
      <c r="AC35" s="4">
        <f t="shared" si="21"/>
        <v>334</v>
      </c>
      <c r="AD35" s="6">
        <f t="shared" si="20"/>
        <v>0.90026954177897578</v>
      </c>
      <c r="AE35" s="6">
        <f t="shared" si="10"/>
        <v>1.0308641975308641</v>
      </c>
    </row>
    <row r="36" spans="1:31" ht="17.100000000000001" customHeight="1" x14ac:dyDescent="0.25">
      <c r="A36" s="3">
        <v>44136</v>
      </c>
      <c r="B36" s="4">
        <v>131</v>
      </c>
      <c r="C36" s="6">
        <f t="shared" si="11"/>
        <v>1.1391304347826088</v>
      </c>
      <c r="D36" s="6">
        <f t="shared" si="22"/>
        <v>1.0076923076923077</v>
      </c>
      <c r="E36" s="4">
        <v>22</v>
      </c>
      <c r="F36" s="6">
        <f t="shared" si="12"/>
        <v>11</v>
      </c>
      <c r="G36" s="6">
        <f t="shared" si="23"/>
        <v>5.5</v>
      </c>
      <c r="H36" s="4">
        <v>35</v>
      </c>
      <c r="I36" s="6">
        <f t="shared" si="13"/>
        <v>0.7142857142857143</v>
      </c>
      <c r="J36" s="6">
        <f t="shared" si="24"/>
        <v>1.1290322580645162</v>
      </c>
      <c r="K36" s="4">
        <v>17</v>
      </c>
      <c r="L36" s="6">
        <f t="shared" si="14"/>
        <v>0.58620689655172409</v>
      </c>
      <c r="M36" s="6">
        <f t="shared" si="25"/>
        <v>1.5454545454545454</v>
      </c>
      <c r="N36" s="4">
        <v>11</v>
      </c>
      <c r="O36" s="6">
        <f t="shared" si="15"/>
        <v>0.91666666666666663</v>
      </c>
      <c r="P36" s="6">
        <f t="shared" si="26"/>
        <v>0.33333333333333331</v>
      </c>
      <c r="Q36" s="4">
        <v>45</v>
      </c>
      <c r="R36" s="6">
        <f t="shared" si="16"/>
        <v>1.6666666666666667</v>
      </c>
      <c r="S36" s="6">
        <f t="shared" si="27"/>
        <v>1.3235294117647058</v>
      </c>
      <c r="T36" s="4">
        <v>25</v>
      </c>
      <c r="U36" s="6">
        <f t="shared" si="17"/>
        <v>0.80645161290322576</v>
      </c>
      <c r="V36" s="6">
        <f t="shared" si="28"/>
        <v>0.8928571428571429</v>
      </c>
      <c r="W36" s="4">
        <v>36</v>
      </c>
      <c r="X36" s="6">
        <f t="shared" si="18"/>
        <v>1.44</v>
      </c>
      <c r="Y36" s="6">
        <f t="shared" si="29"/>
        <v>0.73469387755102045</v>
      </c>
      <c r="Z36" s="4">
        <v>5</v>
      </c>
      <c r="AA36" s="6">
        <f t="shared" si="19"/>
        <v>1</v>
      </c>
      <c r="AB36" s="6">
        <f t="shared" si="30"/>
        <v>0.35714285714285715</v>
      </c>
      <c r="AC36" s="4">
        <f t="shared" si="21"/>
        <v>327</v>
      </c>
      <c r="AD36" s="6">
        <f t="shared" si="20"/>
        <v>1.1084745762711865</v>
      </c>
      <c r="AE36" s="6">
        <f t="shared" si="10"/>
        <v>0.97904191616766467</v>
      </c>
    </row>
    <row r="37" spans="1:31" ht="17.100000000000001" customHeight="1" x14ac:dyDescent="0.25">
      <c r="A37" s="3">
        <v>44166</v>
      </c>
      <c r="B37" s="4">
        <v>86</v>
      </c>
      <c r="C37" s="6">
        <f t="shared" si="11"/>
        <v>0.63235294117647056</v>
      </c>
      <c r="D37" s="6">
        <f t="shared" si="22"/>
        <v>0.65648854961832059</v>
      </c>
      <c r="E37" s="4">
        <v>7</v>
      </c>
      <c r="F37" s="6">
        <f t="shared" si="12"/>
        <v>2.3333333333333335</v>
      </c>
      <c r="G37" s="6">
        <f t="shared" si="23"/>
        <v>0.31818181818181818</v>
      </c>
      <c r="H37" s="4">
        <v>18</v>
      </c>
      <c r="I37" s="6">
        <f t="shared" si="13"/>
        <v>0.48648648648648651</v>
      </c>
      <c r="J37" s="6">
        <f t="shared" si="24"/>
        <v>0.51428571428571423</v>
      </c>
      <c r="K37" s="4">
        <v>14</v>
      </c>
      <c r="L37" s="6">
        <f t="shared" si="14"/>
        <v>0.82352941176470584</v>
      </c>
      <c r="M37" s="6">
        <f t="shared" si="25"/>
        <v>0.82352941176470584</v>
      </c>
      <c r="N37" s="4">
        <v>18</v>
      </c>
      <c r="O37" s="6">
        <f t="shared" si="15"/>
        <v>0.78260869565217395</v>
      </c>
      <c r="P37" s="6">
        <f t="shared" si="26"/>
        <v>1.6363636363636365</v>
      </c>
      <c r="Q37" s="4">
        <v>31</v>
      </c>
      <c r="R37" s="6">
        <f t="shared" si="16"/>
        <v>1.4761904761904763</v>
      </c>
      <c r="S37" s="6">
        <f t="shared" si="27"/>
        <v>0.68888888888888888</v>
      </c>
      <c r="T37" s="4">
        <v>29</v>
      </c>
      <c r="U37" s="6">
        <f t="shared" si="17"/>
        <v>0.90625</v>
      </c>
      <c r="V37" s="6">
        <f t="shared" si="28"/>
        <v>1.1599999999999999</v>
      </c>
      <c r="W37" s="4">
        <v>14</v>
      </c>
      <c r="X37" s="6">
        <f t="shared" si="18"/>
        <v>0.2857142857142857</v>
      </c>
      <c r="Y37" s="6">
        <f t="shared" si="29"/>
        <v>0.3888888888888889</v>
      </c>
      <c r="Z37" s="4">
        <v>16</v>
      </c>
      <c r="AA37" s="6">
        <f t="shared" si="19"/>
        <v>2.2857142857142856</v>
      </c>
      <c r="AB37" s="6">
        <f t="shared" si="30"/>
        <v>3.2</v>
      </c>
      <c r="AC37" s="4">
        <f t="shared" si="21"/>
        <v>233</v>
      </c>
      <c r="AD37" s="6">
        <f t="shared" si="20"/>
        <v>0.71692307692307689</v>
      </c>
      <c r="AE37" s="6">
        <f t="shared" si="10"/>
        <v>0.71253822629969421</v>
      </c>
    </row>
    <row r="38" spans="1:31" ht="17.100000000000001" customHeight="1" x14ac:dyDescent="0.25">
      <c r="A38" s="3">
        <v>44197</v>
      </c>
      <c r="B38" s="5">
        <v>96</v>
      </c>
      <c r="C38" s="6">
        <f t="shared" si="11"/>
        <v>0.71111111111111114</v>
      </c>
      <c r="D38" s="6">
        <f t="shared" si="22"/>
        <v>1.1162790697674418</v>
      </c>
      <c r="E38" s="5">
        <v>2</v>
      </c>
      <c r="F38" s="6">
        <f t="shared" si="12"/>
        <v>0.4</v>
      </c>
      <c r="G38" s="6">
        <f t="shared" si="23"/>
        <v>0.2857142857142857</v>
      </c>
      <c r="H38" s="5">
        <v>11</v>
      </c>
      <c r="I38" s="6">
        <f t="shared" si="13"/>
        <v>0.61111111111111116</v>
      </c>
      <c r="J38" s="6">
        <f t="shared" si="24"/>
        <v>0.61111111111111116</v>
      </c>
      <c r="K38" s="5">
        <v>11</v>
      </c>
      <c r="L38" s="6">
        <f t="shared" si="14"/>
        <v>0.84615384615384615</v>
      </c>
      <c r="M38" s="6">
        <f t="shared" si="25"/>
        <v>0.7857142857142857</v>
      </c>
      <c r="N38" s="5">
        <v>13</v>
      </c>
      <c r="O38" s="6">
        <f t="shared" si="15"/>
        <v>0.72222222222222221</v>
      </c>
      <c r="P38" s="6">
        <f t="shared" si="26"/>
        <v>0.72222222222222221</v>
      </c>
      <c r="Q38" s="5">
        <v>13</v>
      </c>
      <c r="R38" s="6">
        <f t="shared" si="16"/>
        <v>1</v>
      </c>
      <c r="S38" s="6">
        <f t="shared" si="27"/>
        <v>0.41935483870967744</v>
      </c>
      <c r="T38" s="5">
        <v>23</v>
      </c>
      <c r="U38" s="6">
        <f t="shared" si="17"/>
        <v>0.69696969696969702</v>
      </c>
      <c r="V38" s="6">
        <f t="shared" si="28"/>
        <v>0.7931034482758621</v>
      </c>
      <c r="W38" s="5">
        <v>15</v>
      </c>
      <c r="X38" s="6">
        <f t="shared" si="18"/>
        <v>1.1538461538461537</v>
      </c>
      <c r="Y38" s="6">
        <f t="shared" si="29"/>
        <v>1.0714285714285714</v>
      </c>
      <c r="Z38" s="5">
        <v>13</v>
      </c>
      <c r="AA38" s="6">
        <f t="shared" si="19"/>
        <v>1.625</v>
      </c>
      <c r="AB38" s="6">
        <f t="shared" si="30"/>
        <v>0.8125</v>
      </c>
      <c r="AC38" s="4">
        <f t="shared" si="21"/>
        <v>197</v>
      </c>
      <c r="AD38" s="6">
        <f t="shared" si="20"/>
        <v>0.76953125</v>
      </c>
      <c r="AE38" s="6">
        <f t="shared" si="10"/>
        <v>0.84549356223175964</v>
      </c>
    </row>
    <row r="39" spans="1:31" ht="17.100000000000001" customHeight="1" x14ac:dyDescent="0.25">
      <c r="A39" s="3">
        <v>44228</v>
      </c>
      <c r="B39" s="5">
        <v>110</v>
      </c>
      <c r="C39" s="6">
        <f t="shared" si="11"/>
        <v>0.96491228070175439</v>
      </c>
      <c r="D39" s="6">
        <f t="shared" si="22"/>
        <v>1.1458333333333333</v>
      </c>
      <c r="E39" s="5">
        <v>7</v>
      </c>
      <c r="F39" s="6">
        <f t="shared" si="12"/>
        <v>3.5</v>
      </c>
      <c r="G39" s="6">
        <f t="shared" si="23"/>
        <v>3.5</v>
      </c>
      <c r="H39" s="5">
        <v>17</v>
      </c>
      <c r="I39" s="6">
        <f t="shared" si="13"/>
        <v>1.4166666666666667</v>
      </c>
      <c r="J39" s="6">
        <f t="shared" si="24"/>
        <v>1.5454545454545454</v>
      </c>
      <c r="K39" s="5">
        <v>14</v>
      </c>
      <c r="L39" s="6">
        <f t="shared" si="14"/>
        <v>1.2727272727272727</v>
      </c>
      <c r="M39" s="6">
        <f t="shared" si="25"/>
        <v>1.2727272727272727</v>
      </c>
      <c r="N39" s="5">
        <v>21</v>
      </c>
      <c r="O39" s="6">
        <f t="shared" si="15"/>
        <v>1.6153846153846154</v>
      </c>
      <c r="P39" s="6">
        <f t="shared" si="26"/>
        <v>1.6153846153846154</v>
      </c>
      <c r="Q39" s="5">
        <v>50</v>
      </c>
      <c r="R39" s="6">
        <f t="shared" si="16"/>
        <v>5</v>
      </c>
      <c r="S39" s="6">
        <f t="shared" si="27"/>
        <v>3.8461538461538463</v>
      </c>
      <c r="T39" s="5">
        <v>20</v>
      </c>
      <c r="U39" s="6">
        <f t="shared" si="17"/>
        <v>0.95238095238095233</v>
      </c>
      <c r="V39" s="6">
        <f t="shared" si="28"/>
        <v>0.86956521739130432</v>
      </c>
      <c r="W39" s="5">
        <v>23</v>
      </c>
      <c r="X39" s="6">
        <f t="shared" si="18"/>
        <v>1.9166666666666667</v>
      </c>
      <c r="Y39" s="6">
        <f t="shared" si="29"/>
        <v>1.5333333333333334</v>
      </c>
      <c r="Z39" s="5">
        <v>5</v>
      </c>
      <c r="AA39" s="6">
        <f t="shared" si="19"/>
        <v>0.83333333333333337</v>
      </c>
      <c r="AB39" s="6">
        <f t="shared" si="30"/>
        <v>0.38461538461538464</v>
      </c>
      <c r="AC39" s="4">
        <f t="shared" si="21"/>
        <v>267</v>
      </c>
      <c r="AD39" s="6">
        <f t="shared" si="20"/>
        <v>1.3283582089552239</v>
      </c>
      <c r="AE39" s="6">
        <f t="shared" si="10"/>
        <v>1.3553299492385786</v>
      </c>
    </row>
    <row r="40" spans="1:31" ht="17.100000000000001" customHeight="1" x14ac:dyDescent="0.25">
      <c r="A40" s="3">
        <v>44256</v>
      </c>
      <c r="B40" s="5">
        <v>208</v>
      </c>
      <c r="C40" s="6">
        <f t="shared" si="11"/>
        <v>1.1620111731843576</v>
      </c>
      <c r="D40" s="6">
        <f t="shared" si="22"/>
        <v>1.8909090909090909</v>
      </c>
      <c r="E40" s="5">
        <v>16</v>
      </c>
      <c r="F40" s="6">
        <f t="shared" si="12"/>
        <v>0.5161290322580645</v>
      </c>
      <c r="G40" s="6">
        <f t="shared" si="23"/>
        <v>2.2857142857142856</v>
      </c>
      <c r="H40" s="5">
        <v>40</v>
      </c>
      <c r="I40" s="6">
        <f t="shared" si="13"/>
        <v>0.8</v>
      </c>
      <c r="J40" s="6">
        <f t="shared" si="24"/>
        <v>2.3529411764705883</v>
      </c>
      <c r="K40" s="5">
        <v>34</v>
      </c>
      <c r="L40" s="6">
        <f t="shared" si="14"/>
        <v>1.7894736842105263</v>
      </c>
      <c r="M40" s="6">
        <f t="shared" si="25"/>
        <v>2.4285714285714284</v>
      </c>
      <c r="N40" s="5">
        <v>32</v>
      </c>
      <c r="O40" s="6">
        <f t="shared" si="15"/>
        <v>1.3333333333333333</v>
      </c>
      <c r="P40" s="6">
        <f t="shared" si="26"/>
        <v>1.5238095238095237</v>
      </c>
      <c r="Q40" s="5">
        <v>60</v>
      </c>
      <c r="R40" s="6">
        <f t="shared" si="16"/>
        <v>2.4</v>
      </c>
      <c r="S40" s="6">
        <f t="shared" si="27"/>
        <v>1.2</v>
      </c>
      <c r="T40" s="5">
        <v>27</v>
      </c>
      <c r="U40" s="6">
        <f t="shared" si="17"/>
        <v>0.93103448275862066</v>
      </c>
      <c r="V40" s="6">
        <f t="shared" si="28"/>
        <v>1.35</v>
      </c>
      <c r="W40" s="5">
        <v>33</v>
      </c>
      <c r="X40" s="6">
        <f t="shared" si="18"/>
        <v>0.73333333333333328</v>
      </c>
      <c r="Y40" s="6">
        <f t="shared" si="29"/>
        <v>1.4347826086956521</v>
      </c>
      <c r="Z40" s="5">
        <v>9</v>
      </c>
      <c r="AA40" s="6">
        <f t="shared" si="19"/>
        <v>0.5625</v>
      </c>
      <c r="AB40" s="6">
        <f t="shared" si="30"/>
        <v>1.8</v>
      </c>
      <c r="AC40" s="4">
        <f t="shared" si="21"/>
        <v>459</v>
      </c>
      <c r="AD40" s="6">
        <f t="shared" si="20"/>
        <v>1.0980861244019138</v>
      </c>
      <c r="AE40" s="6">
        <f t="shared" si="10"/>
        <v>1.7191011235955056</v>
      </c>
    </row>
    <row r="41" spans="1:31" ht="17.100000000000001" customHeight="1" x14ac:dyDescent="0.25">
      <c r="A41" s="3">
        <v>44287</v>
      </c>
      <c r="B41" s="5">
        <v>91</v>
      </c>
      <c r="C41" s="6">
        <f t="shared" si="11"/>
        <v>0.65942028985507251</v>
      </c>
      <c r="D41" s="6">
        <f t="shared" si="22"/>
        <v>0.4375</v>
      </c>
      <c r="E41" s="5">
        <v>7</v>
      </c>
      <c r="F41" s="6">
        <f t="shared" si="12"/>
        <v>0.18421052631578946</v>
      </c>
      <c r="G41" s="6">
        <f t="shared" si="23"/>
        <v>0.4375</v>
      </c>
      <c r="H41" s="5">
        <v>28</v>
      </c>
      <c r="I41" s="6">
        <f t="shared" si="13"/>
        <v>1.1200000000000001</v>
      </c>
      <c r="J41" s="6">
        <f t="shared" si="24"/>
        <v>0.7</v>
      </c>
      <c r="K41" s="5">
        <v>17</v>
      </c>
      <c r="L41" s="6">
        <f t="shared" si="14"/>
        <v>0.85</v>
      </c>
      <c r="M41" s="6">
        <f t="shared" si="25"/>
        <v>0.5</v>
      </c>
      <c r="N41" s="5">
        <v>17</v>
      </c>
      <c r="O41" s="6">
        <f t="shared" si="15"/>
        <v>0.68</v>
      </c>
      <c r="P41" s="6">
        <f t="shared" si="26"/>
        <v>0.53125</v>
      </c>
      <c r="Q41" s="5">
        <v>17</v>
      </c>
      <c r="R41" s="6">
        <f t="shared" si="16"/>
        <v>1.5454545454545454</v>
      </c>
      <c r="S41" s="6">
        <f t="shared" si="27"/>
        <v>0.28333333333333333</v>
      </c>
      <c r="T41" s="5">
        <v>26</v>
      </c>
      <c r="U41" s="6">
        <f t="shared" si="17"/>
        <v>0.76470588235294112</v>
      </c>
      <c r="V41" s="6">
        <f t="shared" si="28"/>
        <v>0.96296296296296291</v>
      </c>
      <c r="W41" s="5">
        <v>24</v>
      </c>
      <c r="X41" s="6">
        <f t="shared" si="18"/>
        <v>0.77419354838709675</v>
      </c>
      <c r="Y41" s="6">
        <f t="shared" si="29"/>
        <v>0.72727272727272729</v>
      </c>
      <c r="Z41" s="5">
        <v>20</v>
      </c>
      <c r="AA41" s="6">
        <f t="shared" si="19"/>
        <v>1</v>
      </c>
      <c r="AB41" s="6">
        <f t="shared" si="30"/>
        <v>2.2222222222222223</v>
      </c>
      <c r="AC41" s="4">
        <f t="shared" si="21"/>
        <v>247</v>
      </c>
      <c r="AD41" s="6">
        <f t="shared" si="20"/>
        <v>0.72222222222222221</v>
      </c>
      <c r="AE41" s="6">
        <f t="shared" si="10"/>
        <v>0.53812636165577343</v>
      </c>
    </row>
    <row r="42" spans="1:31" ht="17.100000000000001" customHeight="1" x14ac:dyDescent="0.25">
      <c r="A42" s="3">
        <v>44317</v>
      </c>
      <c r="B42" s="5">
        <v>202</v>
      </c>
      <c r="C42" s="6">
        <f t="shared" si="11"/>
        <v>1.9056603773584906</v>
      </c>
      <c r="D42" s="6">
        <f t="shared" si="22"/>
        <v>2.2197802197802199</v>
      </c>
      <c r="E42" s="5">
        <v>5</v>
      </c>
      <c r="F42" s="6">
        <f t="shared" si="12"/>
        <v>0.55555555555555558</v>
      </c>
      <c r="G42" s="6">
        <f t="shared" si="23"/>
        <v>0.7142857142857143</v>
      </c>
      <c r="H42" s="5">
        <v>42</v>
      </c>
      <c r="I42" s="6">
        <f t="shared" si="13"/>
        <v>1.826086956521739</v>
      </c>
      <c r="J42" s="6">
        <f t="shared" si="24"/>
        <v>1.5</v>
      </c>
      <c r="K42" s="5">
        <v>16</v>
      </c>
      <c r="L42" s="6">
        <f t="shared" si="14"/>
        <v>1.2307692307692308</v>
      </c>
      <c r="M42" s="6">
        <f t="shared" si="25"/>
        <v>0.94117647058823528</v>
      </c>
      <c r="N42" s="5">
        <v>33</v>
      </c>
      <c r="O42" s="6">
        <f t="shared" si="15"/>
        <v>1.65</v>
      </c>
      <c r="P42" s="6">
        <f t="shared" si="26"/>
        <v>1.9411764705882353</v>
      </c>
      <c r="Q42" s="5">
        <v>29</v>
      </c>
      <c r="R42" s="6">
        <f t="shared" si="16"/>
        <v>1.3181818181818181</v>
      </c>
      <c r="S42" s="6">
        <f t="shared" si="27"/>
        <v>1.7058823529411764</v>
      </c>
      <c r="T42" s="5">
        <v>43</v>
      </c>
      <c r="U42" s="6">
        <f t="shared" si="17"/>
        <v>0.68253968253968256</v>
      </c>
      <c r="V42" s="6">
        <f t="shared" si="28"/>
        <v>1.6538461538461537</v>
      </c>
      <c r="W42" s="5">
        <v>40</v>
      </c>
      <c r="X42" s="6">
        <f t="shared" si="18"/>
        <v>1.8181818181818181</v>
      </c>
      <c r="Y42" s="6">
        <f t="shared" si="29"/>
        <v>1.6666666666666667</v>
      </c>
      <c r="Z42" s="5">
        <v>14</v>
      </c>
      <c r="AA42" s="6">
        <f t="shared" si="19"/>
        <v>0.73684210526315785</v>
      </c>
      <c r="AB42" s="6">
        <f t="shared" si="30"/>
        <v>0.7</v>
      </c>
      <c r="AC42" s="4">
        <f t="shared" si="21"/>
        <v>424</v>
      </c>
      <c r="AD42" s="6">
        <f t="shared" si="20"/>
        <v>1.4276094276094276</v>
      </c>
      <c r="AE42" s="6">
        <f t="shared" si="10"/>
        <v>1.7165991902834008</v>
      </c>
    </row>
    <row r="43" spans="1:31" ht="17.100000000000001" customHeight="1" x14ac:dyDescent="0.25">
      <c r="A43" s="3">
        <v>44348</v>
      </c>
      <c r="B43" s="5">
        <v>190</v>
      </c>
      <c r="C43" s="6">
        <f t="shared" si="11"/>
        <v>1.0497237569060773</v>
      </c>
      <c r="D43" s="6">
        <f t="shared" si="22"/>
        <v>0.94059405940594054</v>
      </c>
      <c r="E43" s="5">
        <v>8</v>
      </c>
      <c r="F43" s="6">
        <f t="shared" si="12"/>
        <v>0.88888888888888884</v>
      </c>
      <c r="G43" s="6">
        <f t="shared" si="23"/>
        <v>1.6</v>
      </c>
      <c r="H43" s="5">
        <v>29</v>
      </c>
      <c r="I43" s="6">
        <f t="shared" si="13"/>
        <v>0.87878787878787878</v>
      </c>
      <c r="J43" s="6">
        <f t="shared" si="24"/>
        <v>0.69047619047619047</v>
      </c>
      <c r="K43" s="5">
        <v>25</v>
      </c>
      <c r="L43" s="6">
        <f t="shared" si="14"/>
        <v>0.28409090909090912</v>
      </c>
      <c r="M43" s="6">
        <f t="shared" si="25"/>
        <v>1.5625</v>
      </c>
      <c r="N43" s="5">
        <v>23</v>
      </c>
      <c r="O43" s="6">
        <f t="shared" si="15"/>
        <v>0.88461538461538458</v>
      </c>
      <c r="P43" s="6">
        <f t="shared" si="26"/>
        <v>0.69696969696969702</v>
      </c>
      <c r="Q43" s="5">
        <v>40</v>
      </c>
      <c r="R43" s="6">
        <f t="shared" si="16"/>
        <v>1.8181818181818181</v>
      </c>
      <c r="S43" s="6">
        <f t="shared" si="27"/>
        <v>1.3793103448275863</v>
      </c>
      <c r="T43" s="5">
        <v>32</v>
      </c>
      <c r="U43" s="6">
        <f t="shared" si="17"/>
        <v>1.032258064516129</v>
      </c>
      <c r="V43" s="6">
        <f t="shared" si="28"/>
        <v>0.7441860465116279</v>
      </c>
      <c r="W43" s="5">
        <v>33</v>
      </c>
      <c r="X43" s="6">
        <f t="shared" si="18"/>
        <v>0.76744186046511631</v>
      </c>
      <c r="Y43" s="6">
        <f t="shared" si="29"/>
        <v>0.82499999999999996</v>
      </c>
      <c r="Z43" s="5">
        <v>13</v>
      </c>
      <c r="AA43" s="6">
        <f t="shared" si="19"/>
        <v>1</v>
      </c>
      <c r="AB43" s="6">
        <f t="shared" si="30"/>
        <v>0.9285714285714286</v>
      </c>
      <c r="AC43" s="4">
        <f t="shared" si="21"/>
        <v>393</v>
      </c>
      <c r="AD43" s="6">
        <f t="shared" si="20"/>
        <v>0.8811659192825112</v>
      </c>
      <c r="AE43" s="6">
        <f t="shared" si="10"/>
        <v>0.92688679245283023</v>
      </c>
    </row>
    <row r="44" spans="1:31" ht="17.100000000000001" customHeight="1" x14ac:dyDescent="0.25">
      <c r="A44" s="3">
        <v>44378</v>
      </c>
      <c r="B44" s="5">
        <v>141</v>
      </c>
      <c r="C44" s="6">
        <f t="shared" si="11"/>
        <v>0.98601398601398604</v>
      </c>
      <c r="D44" s="6">
        <f t="shared" si="22"/>
        <v>0.74210526315789471</v>
      </c>
      <c r="E44" s="5">
        <v>11</v>
      </c>
      <c r="F44" s="6">
        <f t="shared" si="12"/>
        <v>0.61111111111111116</v>
      </c>
      <c r="G44" s="6">
        <f t="shared" si="23"/>
        <v>1.375</v>
      </c>
      <c r="H44" s="5">
        <v>44</v>
      </c>
      <c r="I44" s="6">
        <f t="shared" si="13"/>
        <v>1.4193548387096775</v>
      </c>
      <c r="J44" s="6">
        <f t="shared" si="24"/>
        <v>1.5172413793103448</v>
      </c>
      <c r="K44" s="5">
        <v>27</v>
      </c>
      <c r="L44" s="6">
        <f t="shared" si="14"/>
        <v>1.6875</v>
      </c>
      <c r="M44" s="6">
        <f t="shared" si="25"/>
        <v>1.08</v>
      </c>
      <c r="N44" s="5">
        <v>18</v>
      </c>
      <c r="O44" s="6">
        <f t="shared" si="15"/>
        <v>1.2857142857142858</v>
      </c>
      <c r="P44" s="6">
        <f t="shared" si="26"/>
        <v>0.78260869565217395</v>
      </c>
      <c r="Q44" s="5">
        <v>34</v>
      </c>
      <c r="R44" s="6">
        <f t="shared" si="16"/>
        <v>1.4166666666666667</v>
      </c>
      <c r="S44" s="6">
        <f t="shared" si="27"/>
        <v>0.85</v>
      </c>
      <c r="T44" s="5">
        <v>37</v>
      </c>
      <c r="U44" s="6">
        <f t="shared" si="17"/>
        <v>0.94871794871794868</v>
      </c>
      <c r="V44" s="6">
        <f t="shared" si="28"/>
        <v>1.15625</v>
      </c>
      <c r="W44" s="5">
        <v>30</v>
      </c>
      <c r="X44" s="6">
        <f t="shared" si="18"/>
        <v>0.967741935483871</v>
      </c>
      <c r="Y44" s="6">
        <f t="shared" si="29"/>
        <v>0.90909090909090906</v>
      </c>
      <c r="Z44" s="5">
        <v>13</v>
      </c>
      <c r="AA44" s="6">
        <f t="shared" si="19"/>
        <v>0.8666666666666667</v>
      </c>
      <c r="AB44" s="6">
        <f t="shared" si="30"/>
        <v>1</v>
      </c>
      <c r="AC44" s="4">
        <f t="shared" si="21"/>
        <v>355</v>
      </c>
      <c r="AD44" s="6">
        <f t="shared" si="20"/>
        <v>1.0725075528700907</v>
      </c>
      <c r="AE44" s="6">
        <f t="shared" si="10"/>
        <v>0.90330788804071249</v>
      </c>
    </row>
    <row r="45" spans="1:31" ht="17.100000000000001" customHeight="1" x14ac:dyDescent="0.25">
      <c r="A45" s="3">
        <v>44409</v>
      </c>
      <c r="B45" s="5">
        <v>163</v>
      </c>
      <c r="C45" s="6">
        <f t="shared" si="11"/>
        <v>1.5092592592592593</v>
      </c>
      <c r="D45" s="6">
        <f t="shared" si="22"/>
        <v>1.1560283687943262</v>
      </c>
      <c r="E45" s="5">
        <v>11</v>
      </c>
      <c r="F45" s="6">
        <f t="shared" si="12"/>
        <v>0.35483870967741937</v>
      </c>
      <c r="G45" s="6">
        <f t="shared" si="23"/>
        <v>1</v>
      </c>
      <c r="H45" s="5">
        <v>24</v>
      </c>
      <c r="I45" s="6">
        <f t="shared" si="13"/>
        <v>1.2</v>
      </c>
      <c r="J45" s="6">
        <f t="shared" si="24"/>
        <v>0.54545454545454541</v>
      </c>
      <c r="K45" s="5">
        <v>25</v>
      </c>
      <c r="L45" s="6">
        <f t="shared" si="14"/>
        <v>1.3888888888888888</v>
      </c>
      <c r="M45" s="6">
        <f t="shared" si="25"/>
        <v>0.92592592592592593</v>
      </c>
      <c r="N45" s="5">
        <v>16</v>
      </c>
      <c r="O45" s="6">
        <f t="shared" si="15"/>
        <v>0.72727272727272729</v>
      </c>
      <c r="P45" s="6">
        <f t="shared" si="26"/>
        <v>0.88888888888888884</v>
      </c>
      <c r="Q45" s="5">
        <v>32</v>
      </c>
      <c r="R45" s="6">
        <f t="shared" si="16"/>
        <v>0.8</v>
      </c>
      <c r="S45" s="6">
        <f t="shared" si="27"/>
        <v>0.94117647058823528</v>
      </c>
      <c r="T45" s="5">
        <v>35</v>
      </c>
      <c r="U45" s="6">
        <f t="shared" si="17"/>
        <v>0.79545454545454541</v>
      </c>
      <c r="V45" s="6">
        <f t="shared" si="28"/>
        <v>0.94594594594594594</v>
      </c>
      <c r="W45" s="5">
        <v>82</v>
      </c>
      <c r="X45" s="6">
        <f t="shared" si="18"/>
        <v>2.5625</v>
      </c>
      <c r="Y45" s="6">
        <f t="shared" si="29"/>
        <v>2.7333333333333334</v>
      </c>
      <c r="Z45" s="5">
        <v>17</v>
      </c>
      <c r="AA45" s="6">
        <f t="shared" si="19"/>
        <v>1.2142857142857142</v>
      </c>
      <c r="AB45" s="6">
        <f t="shared" si="30"/>
        <v>1.3076923076923077</v>
      </c>
      <c r="AC45" s="4">
        <f t="shared" si="21"/>
        <v>405</v>
      </c>
      <c r="AD45" s="6">
        <f t="shared" si="20"/>
        <v>1.2310030395136777</v>
      </c>
      <c r="AE45" s="6">
        <f t="shared" si="10"/>
        <v>1.1408450704225352</v>
      </c>
    </row>
    <row r="46" spans="1:31" ht="17.100000000000001" customHeight="1" x14ac:dyDescent="0.25">
      <c r="A46" s="3">
        <v>44440</v>
      </c>
      <c r="B46" s="5">
        <v>135</v>
      </c>
      <c r="C46" s="6">
        <f t="shared" ref="C46:C62" si="31">B46/B34</f>
        <v>1.173913043478261</v>
      </c>
      <c r="D46" s="6">
        <f t="shared" si="22"/>
        <v>0.82822085889570551</v>
      </c>
      <c r="E46" s="5">
        <v>7</v>
      </c>
      <c r="F46" s="6">
        <f t="shared" ref="F46:F62" si="32">E46/E34</f>
        <v>0.875</v>
      </c>
      <c r="G46" s="6">
        <f t="shared" si="23"/>
        <v>0.63636363636363635</v>
      </c>
      <c r="H46" s="5">
        <v>35</v>
      </c>
      <c r="I46" s="6">
        <f t="shared" ref="I46:I62" si="33">H46/H34</f>
        <v>0.53030303030303028</v>
      </c>
      <c r="J46" s="6">
        <f t="shared" si="24"/>
        <v>1.4583333333333333</v>
      </c>
      <c r="K46" s="5">
        <v>48</v>
      </c>
      <c r="L46" s="6">
        <f t="shared" ref="L46:L62" si="34">K46/K34</f>
        <v>2.5263157894736841</v>
      </c>
      <c r="M46" s="6">
        <f t="shared" si="25"/>
        <v>1.92</v>
      </c>
      <c r="N46" s="5">
        <v>20</v>
      </c>
      <c r="O46" s="6">
        <f t="shared" ref="O46:O62" si="35">N46/N34</f>
        <v>0.86956521739130432</v>
      </c>
      <c r="P46" s="6">
        <f t="shared" si="26"/>
        <v>1.25</v>
      </c>
      <c r="Q46" s="5">
        <v>23</v>
      </c>
      <c r="R46" s="6">
        <f t="shared" ref="R46:R62" si="36">Q46/Q34</f>
        <v>1</v>
      </c>
      <c r="S46" s="6">
        <f t="shared" si="27"/>
        <v>0.71875</v>
      </c>
      <c r="T46" s="5">
        <v>33</v>
      </c>
      <c r="U46" s="6">
        <f t="shared" ref="U46:U62" si="37">T46/T34</f>
        <v>1.4347826086956521</v>
      </c>
      <c r="V46" s="6">
        <f t="shared" si="28"/>
        <v>0.94285714285714284</v>
      </c>
      <c r="W46" s="5">
        <v>36</v>
      </c>
      <c r="X46" s="6">
        <f t="shared" ref="X46:X62" si="38">W46/W34</f>
        <v>0.94736842105263153</v>
      </c>
      <c r="Y46" s="6">
        <f t="shared" si="29"/>
        <v>0.43902439024390244</v>
      </c>
      <c r="Z46" s="5">
        <v>12</v>
      </c>
      <c r="AA46" s="6">
        <f t="shared" ref="AA46:AA62" si="39">Z46/Z34</f>
        <v>1.3333333333333333</v>
      </c>
      <c r="AB46" s="6">
        <f t="shared" si="30"/>
        <v>0.70588235294117652</v>
      </c>
      <c r="AC46" s="4">
        <f t="shared" si="21"/>
        <v>349</v>
      </c>
      <c r="AD46" s="6">
        <f t="shared" si="20"/>
        <v>1.0771604938271604</v>
      </c>
      <c r="AE46" s="6">
        <f t="shared" si="10"/>
        <v>0.86172839506172838</v>
      </c>
    </row>
    <row r="47" spans="1:31" ht="17.100000000000001" customHeight="1" x14ac:dyDescent="0.25">
      <c r="A47" s="3">
        <v>44470</v>
      </c>
      <c r="B47" s="5">
        <v>154</v>
      </c>
      <c r="C47" s="6">
        <f t="shared" si="31"/>
        <v>1.1846153846153846</v>
      </c>
      <c r="D47" s="6">
        <f t="shared" si="22"/>
        <v>1.1407407407407408</v>
      </c>
      <c r="E47" s="5">
        <v>12</v>
      </c>
      <c r="F47" s="6">
        <f t="shared" si="32"/>
        <v>3</v>
      </c>
      <c r="G47" s="6">
        <f t="shared" si="23"/>
        <v>1.7142857142857142</v>
      </c>
      <c r="H47" s="5">
        <v>28</v>
      </c>
      <c r="I47" s="6">
        <f t="shared" si="33"/>
        <v>0.90322580645161288</v>
      </c>
      <c r="J47" s="6">
        <f t="shared" si="24"/>
        <v>0.8</v>
      </c>
      <c r="K47" s="5">
        <v>31</v>
      </c>
      <c r="L47" s="6">
        <f t="shared" si="34"/>
        <v>2.8181818181818183</v>
      </c>
      <c r="M47" s="6">
        <f t="shared" si="25"/>
        <v>0.64583333333333337</v>
      </c>
      <c r="N47" s="5">
        <v>36</v>
      </c>
      <c r="O47" s="6">
        <f t="shared" si="35"/>
        <v>1.0909090909090908</v>
      </c>
      <c r="P47" s="6">
        <f t="shared" si="26"/>
        <v>1.8</v>
      </c>
      <c r="Q47" s="5">
        <v>22</v>
      </c>
      <c r="R47" s="6">
        <f t="shared" si="36"/>
        <v>0.6470588235294118</v>
      </c>
      <c r="S47" s="6">
        <f t="shared" si="27"/>
        <v>0.95652173913043481</v>
      </c>
      <c r="T47" s="5">
        <v>35</v>
      </c>
      <c r="U47" s="6">
        <f t="shared" si="37"/>
        <v>1.25</v>
      </c>
      <c r="V47" s="6">
        <f t="shared" si="28"/>
        <v>1.0606060606060606</v>
      </c>
      <c r="W47" s="5">
        <v>34</v>
      </c>
      <c r="X47" s="6">
        <f t="shared" si="38"/>
        <v>0.69387755102040816</v>
      </c>
      <c r="Y47" s="6">
        <f t="shared" si="29"/>
        <v>0.94444444444444442</v>
      </c>
      <c r="Z47" s="5">
        <v>19</v>
      </c>
      <c r="AA47" s="6">
        <f t="shared" si="39"/>
        <v>1.3571428571428572</v>
      </c>
      <c r="AB47" s="6">
        <f t="shared" si="30"/>
        <v>1.5833333333333333</v>
      </c>
      <c r="AC47" s="4">
        <f t="shared" si="21"/>
        <v>371</v>
      </c>
      <c r="AD47" s="6">
        <f t="shared" si="20"/>
        <v>1.1107784431137724</v>
      </c>
      <c r="AE47" s="6">
        <f t="shared" si="10"/>
        <v>1.0630372492836677</v>
      </c>
    </row>
    <row r="48" spans="1:31" ht="17.100000000000001" customHeight="1" x14ac:dyDescent="0.25">
      <c r="A48" s="3">
        <v>44501</v>
      </c>
      <c r="B48" s="5">
        <v>173</v>
      </c>
      <c r="C48" s="6">
        <f t="shared" si="31"/>
        <v>1.3206106870229009</v>
      </c>
      <c r="D48" s="6">
        <f t="shared" si="22"/>
        <v>1.1233766233766234</v>
      </c>
      <c r="E48" s="5">
        <v>4</v>
      </c>
      <c r="F48" s="6">
        <f t="shared" si="32"/>
        <v>0.18181818181818182</v>
      </c>
      <c r="G48" s="6">
        <f t="shared" si="23"/>
        <v>0.33333333333333331</v>
      </c>
      <c r="H48" s="5">
        <v>43</v>
      </c>
      <c r="I48" s="6">
        <f t="shared" si="33"/>
        <v>1.2285714285714286</v>
      </c>
      <c r="J48" s="6">
        <f t="shared" si="24"/>
        <v>1.5357142857142858</v>
      </c>
      <c r="K48" s="5">
        <v>13</v>
      </c>
      <c r="L48" s="6">
        <f t="shared" si="34"/>
        <v>0.76470588235294112</v>
      </c>
      <c r="M48" s="6">
        <f t="shared" si="25"/>
        <v>0.41935483870967744</v>
      </c>
      <c r="N48" s="5">
        <v>15</v>
      </c>
      <c r="O48" s="6">
        <f t="shared" si="35"/>
        <v>1.3636363636363635</v>
      </c>
      <c r="P48" s="6">
        <f t="shared" si="26"/>
        <v>0.41666666666666669</v>
      </c>
      <c r="Q48" s="5">
        <v>13</v>
      </c>
      <c r="R48" s="6">
        <f t="shared" si="36"/>
        <v>0.28888888888888886</v>
      </c>
      <c r="S48" s="6">
        <f t="shared" si="27"/>
        <v>0.59090909090909094</v>
      </c>
      <c r="T48" s="5">
        <v>23</v>
      </c>
      <c r="U48" s="6">
        <f t="shared" si="37"/>
        <v>0.92</v>
      </c>
      <c r="V48" s="6">
        <f t="shared" si="28"/>
        <v>0.65714285714285714</v>
      </c>
      <c r="W48" s="5">
        <v>28</v>
      </c>
      <c r="X48" s="6">
        <f t="shared" si="38"/>
        <v>0.77777777777777779</v>
      </c>
      <c r="Y48" s="6">
        <f t="shared" si="29"/>
        <v>0.82352941176470584</v>
      </c>
      <c r="Z48" s="5">
        <v>10</v>
      </c>
      <c r="AA48" s="6">
        <f t="shared" si="39"/>
        <v>2</v>
      </c>
      <c r="AB48" s="6">
        <f t="shared" si="30"/>
        <v>0.52631578947368418</v>
      </c>
      <c r="AC48" s="4">
        <f t="shared" si="21"/>
        <v>322</v>
      </c>
      <c r="AD48" s="6">
        <f t="shared" si="20"/>
        <v>0.98470948012232418</v>
      </c>
      <c r="AE48" s="6">
        <f t="shared" si="10"/>
        <v>0.86792452830188682</v>
      </c>
    </row>
    <row r="49" spans="1:31" ht="17.100000000000001" customHeight="1" x14ac:dyDescent="0.25">
      <c r="A49" s="3">
        <v>44531</v>
      </c>
      <c r="B49" s="5">
        <v>121</v>
      </c>
      <c r="C49" s="6">
        <f t="shared" si="31"/>
        <v>1.4069767441860466</v>
      </c>
      <c r="D49" s="6">
        <f t="shared" si="22"/>
        <v>0.69942196531791911</v>
      </c>
      <c r="E49" s="5">
        <v>14</v>
      </c>
      <c r="F49" s="6">
        <f t="shared" si="32"/>
        <v>2</v>
      </c>
      <c r="G49" s="6">
        <f t="shared" si="23"/>
        <v>3.5</v>
      </c>
      <c r="H49" s="5">
        <v>29</v>
      </c>
      <c r="I49" s="6">
        <f t="shared" si="33"/>
        <v>1.6111111111111112</v>
      </c>
      <c r="J49" s="6">
        <f t="shared" si="24"/>
        <v>0.67441860465116277</v>
      </c>
      <c r="K49" s="5">
        <v>8</v>
      </c>
      <c r="L49" s="6">
        <f t="shared" si="34"/>
        <v>0.5714285714285714</v>
      </c>
      <c r="M49" s="6">
        <f t="shared" si="25"/>
        <v>0.61538461538461542</v>
      </c>
      <c r="N49" s="5">
        <v>36</v>
      </c>
      <c r="O49" s="6">
        <f t="shared" si="35"/>
        <v>2</v>
      </c>
      <c r="P49" s="6">
        <f t="shared" si="26"/>
        <v>2.4</v>
      </c>
      <c r="Q49" s="5">
        <v>27</v>
      </c>
      <c r="R49" s="6">
        <f t="shared" si="36"/>
        <v>0.87096774193548387</v>
      </c>
      <c r="S49" s="6">
        <f t="shared" si="27"/>
        <v>2.0769230769230771</v>
      </c>
      <c r="T49" s="5">
        <v>33</v>
      </c>
      <c r="U49" s="6">
        <f t="shared" si="37"/>
        <v>1.1379310344827587</v>
      </c>
      <c r="V49" s="6">
        <f t="shared" si="28"/>
        <v>1.4347826086956521</v>
      </c>
      <c r="W49" s="5">
        <v>11</v>
      </c>
      <c r="X49" s="6">
        <f t="shared" si="38"/>
        <v>0.7857142857142857</v>
      </c>
      <c r="Y49" s="6">
        <f t="shared" si="29"/>
        <v>0.39285714285714285</v>
      </c>
      <c r="Z49" s="5">
        <v>3</v>
      </c>
      <c r="AA49" s="6">
        <f t="shared" si="39"/>
        <v>0.1875</v>
      </c>
      <c r="AB49" s="6">
        <f t="shared" si="30"/>
        <v>0.3</v>
      </c>
      <c r="AC49" s="4">
        <f t="shared" si="21"/>
        <v>282</v>
      </c>
      <c r="AD49" s="6">
        <f t="shared" si="20"/>
        <v>1.2103004291845494</v>
      </c>
      <c r="AE49" s="6">
        <f t="shared" si="10"/>
        <v>0.87577639751552794</v>
      </c>
    </row>
    <row r="50" spans="1:31" ht="17.100000000000001" customHeight="1" x14ac:dyDescent="0.25">
      <c r="A50" s="3">
        <v>44562</v>
      </c>
      <c r="B50" s="5">
        <v>95</v>
      </c>
      <c r="C50" s="6">
        <f t="shared" si="31"/>
        <v>0.98958333333333337</v>
      </c>
      <c r="D50" s="6">
        <f t="shared" si="22"/>
        <v>0.78512396694214881</v>
      </c>
      <c r="E50" s="5">
        <v>4</v>
      </c>
      <c r="F50" s="6">
        <f t="shared" si="32"/>
        <v>2</v>
      </c>
      <c r="G50" s="6">
        <f t="shared" si="23"/>
        <v>0.2857142857142857</v>
      </c>
      <c r="H50" s="5">
        <v>11</v>
      </c>
      <c r="I50" s="6">
        <f t="shared" si="33"/>
        <v>1</v>
      </c>
      <c r="J50" s="6">
        <f t="shared" si="24"/>
        <v>0.37931034482758619</v>
      </c>
      <c r="K50" s="5">
        <v>17</v>
      </c>
      <c r="L50" s="6">
        <f t="shared" si="34"/>
        <v>1.5454545454545454</v>
      </c>
      <c r="M50" s="6">
        <f t="shared" si="25"/>
        <v>2.125</v>
      </c>
      <c r="N50" s="5">
        <v>8</v>
      </c>
      <c r="O50" s="6">
        <f t="shared" si="35"/>
        <v>0.61538461538461542</v>
      </c>
      <c r="P50" s="6">
        <f t="shared" si="26"/>
        <v>0.22222222222222221</v>
      </c>
      <c r="Q50" s="5">
        <v>25</v>
      </c>
      <c r="R50" s="6">
        <f t="shared" si="36"/>
        <v>1.9230769230769231</v>
      </c>
      <c r="S50" s="6">
        <f t="shared" si="27"/>
        <v>0.92592592592592593</v>
      </c>
      <c r="T50" s="5">
        <v>34</v>
      </c>
      <c r="U50" s="6">
        <f t="shared" si="37"/>
        <v>1.4782608695652173</v>
      </c>
      <c r="V50" s="6">
        <f t="shared" si="28"/>
        <v>1.0303030303030303</v>
      </c>
      <c r="W50" s="5">
        <v>28</v>
      </c>
      <c r="X50" s="6">
        <f t="shared" si="38"/>
        <v>1.8666666666666667</v>
      </c>
      <c r="Y50" s="6">
        <f t="shared" si="29"/>
        <v>2.5454545454545454</v>
      </c>
      <c r="Z50" s="5">
        <v>3</v>
      </c>
      <c r="AA50" s="6">
        <f t="shared" si="39"/>
        <v>0.23076923076923078</v>
      </c>
      <c r="AB50" s="6">
        <f t="shared" si="30"/>
        <v>1</v>
      </c>
      <c r="AC50" s="4">
        <f t="shared" si="21"/>
        <v>225</v>
      </c>
      <c r="AD50" s="6">
        <f t="shared" si="20"/>
        <v>1.1421319796954315</v>
      </c>
      <c r="AE50" s="6">
        <f t="shared" si="10"/>
        <v>0.7978723404255319</v>
      </c>
    </row>
    <row r="51" spans="1:31" ht="17.100000000000001" customHeight="1" x14ac:dyDescent="0.25">
      <c r="A51" s="3">
        <v>44593</v>
      </c>
      <c r="B51" s="5">
        <v>206</v>
      </c>
      <c r="C51" s="6">
        <f t="shared" si="31"/>
        <v>1.8727272727272728</v>
      </c>
      <c r="D51" s="6">
        <f t="shared" si="22"/>
        <v>2.168421052631579</v>
      </c>
      <c r="E51" s="5">
        <v>3</v>
      </c>
      <c r="F51" s="6">
        <f t="shared" si="32"/>
        <v>0.42857142857142855</v>
      </c>
      <c r="G51" s="6">
        <f t="shared" si="23"/>
        <v>0.75</v>
      </c>
      <c r="H51" s="5">
        <v>26</v>
      </c>
      <c r="I51" s="6">
        <f t="shared" si="33"/>
        <v>1.5294117647058822</v>
      </c>
      <c r="J51" s="6">
        <f t="shared" si="24"/>
        <v>2.3636363636363638</v>
      </c>
      <c r="K51" s="5">
        <v>8</v>
      </c>
      <c r="L51" s="6">
        <f t="shared" si="34"/>
        <v>0.5714285714285714</v>
      </c>
      <c r="M51" s="6">
        <f t="shared" si="25"/>
        <v>0.47058823529411764</v>
      </c>
      <c r="N51" s="5">
        <v>27</v>
      </c>
      <c r="O51" s="6">
        <f t="shared" si="35"/>
        <v>1.2857142857142858</v>
      </c>
      <c r="P51" s="6">
        <f t="shared" si="26"/>
        <v>3.375</v>
      </c>
      <c r="Q51" s="5">
        <v>12</v>
      </c>
      <c r="R51" s="6">
        <f t="shared" si="36"/>
        <v>0.24</v>
      </c>
      <c r="S51" s="6">
        <f t="shared" si="27"/>
        <v>0.48</v>
      </c>
      <c r="T51" s="5">
        <v>18</v>
      </c>
      <c r="U51" s="6">
        <f t="shared" si="37"/>
        <v>0.9</v>
      </c>
      <c r="V51" s="6">
        <f t="shared" si="28"/>
        <v>0.52941176470588236</v>
      </c>
      <c r="W51" s="5">
        <v>21</v>
      </c>
      <c r="X51" s="6">
        <f t="shared" si="38"/>
        <v>0.91304347826086951</v>
      </c>
      <c r="Y51" s="6">
        <f t="shared" si="29"/>
        <v>0.75</v>
      </c>
      <c r="Z51" s="5">
        <v>7</v>
      </c>
      <c r="AA51" s="6">
        <f t="shared" si="39"/>
        <v>1.4</v>
      </c>
      <c r="AB51" s="6">
        <f t="shared" si="30"/>
        <v>2.3333333333333335</v>
      </c>
      <c r="AC51" s="4">
        <f t="shared" si="21"/>
        <v>328</v>
      </c>
      <c r="AD51" s="6">
        <f t="shared" si="20"/>
        <v>1.2284644194756553</v>
      </c>
      <c r="AE51" s="6">
        <f t="shared" si="10"/>
        <v>1.4577777777777778</v>
      </c>
    </row>
    <row r="52" spans="1:31" ht="17.100000000000001" customHeight="1" x14ac:dyDescent="0.25">
      <c r="A52" s="3">
        <v>44621</v>
      </c>
      <c r="B52" s="5">
        <v>281</v>
      </c>
      <c r="C52" s="6">
        <f t="shared" si="31"/>
        <v>1.3509615384615385</v>
      </c>
      <c r="D52" s="6">
        <f t="shared" si="22"/>
        <v>1.3640776699029127</v>
      </c>
      <c r="E52" s="5">
        <v>12</v>
      </c>
      <c r="F52" s="6">
        <f t="shared" si="32"/>
        <v>0.75</v>
      </c>
      <c r="G52" s="6">
        <f t="shared" si="23"/>
        <v>4</v>
      </c>
      <c r="H52" s="5">
        <v>44</v>
      </c>
      <c r="I52" s="6">
        <f t="shared" si="33"/>
        <v>1.1000000000000001</v>
      </c>
      <c r="J52" s="6">
        <f t="shared" si="24"/>
        <v>1.6923076923076923</v>
      </c>
      <c r="K52" s="5">
        <v>16</v>
      </c>
      <c r="L52" s="6">
        <f t="shared" si="34"/>
        <v>0.47058823529411764</v>
      </c>
      <c r="M52" s="6">
        <f t="shared" si="25"/>
        <v>2</v>
      </c>
      <c r="N52" s="5">
        <v>19</v>
      </c>
      <c r="O52" s="6">
        <f t="shared" si="35"/>
        <v>0.59375</v>
      </c>
      <c r="P52" s="6">
        <f t="shared" si="26"/>
        <v>0.70370370370370372</v>
      </c>
      <c r="Q52" s="5">
        <v>27</v>
      </c>
      <c r="R52" s="6">
        <f t="shared" si="36"/>
        <v>0.45</v>
      </c>
      <c r="S52" s="6">
        <f t="shared" si="27"/>
        <v>2.25</v>
      </c>
      <c r="T52" s="5">
        <v>39</v>
      </c>
      <c r="U52" s="6">
        <f t="shared" si="37"/>
        <v>1.4444444444444444</v>
      </c>
      <c r="V52" s="6">
        <f t="shared" si="28"/>
        <v>2.1666666666666665</v>
      </c>
      <c r="W52" s="5">
        <v>32</v>
      </c>
      <c r="X52" s="6">
        <f t="shared" si="38"/>
        <v>0.96969696969696972</v>
      </c>
      <c r="Y52" s="6">
        <f t="shared" si="29"/>
        <v>1.5238095238095237</v>
      </c>
      <c r="Z52" s="5">
        <v>11</v>
      </c>
      <c r="AA52" s="6">
        <f t="shared" si="39"/>
        <v>1.2222222222222223</v>
      </c>
      <c r="AB52" s="6">
        <f t="shared" si="30"/>
        <v>1.5714285714285714</v>
      </c>
      <c r="AC52" s="4">
        <f t="shared" si="21"/>
        <v>481</v>
      </c>
      <c r="AD52" s="6">
        <f t="shared" si="20"/>
        <v>1.0479302832244008</v>
      </c>
      <c r="AE52" s="6">
        <f t="shared" si="10"/>
        <v>1.4664634146341464</v>
      </c>
    </row>
    <row r="53" spans="1:31" ht="17.100000000000001" customHeight="1" x14ac:dyDescent="0.25">
      <c r="A53" s="3">
        <v>44652</v>
      </c>
      <c r="B53" s="5">
        <v>120</v>
      </c>
      <c r="C53" s="6">
        <f t="shared" si="31"/>
        <v>1.3186813186813187</v>
      </c>
      <c r="D53" s="6">
        <f t="shared" si="22"/>
        <v>0.42704626334519574</v>
      </c>
      <c r="E53" s="5">
        <v>3</v>
      </c>
      <c r="F53" s="6">
        <f t="shared" si="32"/>
        <v>0.42857142857142855</v>
      </c>
      <c r="G53" s="6">
        <f t="shared" si="23"/>
        <v>0.25</v>
      </c>
      <c r="H53" s="5">
        <v>26</v>
      </c>
      <c r="I53" s="6">
        <f t="shared" si="33"/>
        <v>0.9285714285714286</v>
      </c>
      <c r="J53" s="6">
        <f t="shared" si="24"/>
        <v>0.59090909090909094</v>
      </c>
      <c r="K53" s="5">
        <v>20</v>
      </c>
      <c r="L53" s="6">
        <f t="shared" si="34"/>
        <v>1.1764705882352942</v>
      </c>
      <c r="M53" s="6">
        <f t="shared" si="25"/>
        <v>1.25</v>
      </c>
      <c r="N53" s="5">
        <v>30</v>
      </c>
      <c r="O53" s="6">
        <f t="shared" si="35"/>
        <v>1.7647058823529411</v>
      </c>
      <c r="P53" s="6">
        <f t="shared" si="26"/>
        <v>1.5789473684210527</v>
      </c>
      <c r="Q53" s="5">
        <v>213</v>
      </c>
      <c r="R53" s="6">
        <f t="shared" si="36"/>
        <v>12.529411764705882</v>
      </c>
      <c r="S53" s="6">
        <f t="shared" si="27"/>
        <v>7.8888888888888893</v>
      </c>
      <c r="T53" s="5">
        <v>28</v>
      </c>
      <c r="U53" s="6">
        <f t="shared" si="37"/>
        <v>1.0769230769230769</v>
      </c>
      <c r="V53" s="6">
        <f t="shared" si="28"/>
        <v>0.71794871794871795</v>
      </c>
      <c r="W53" s="5">
        <v>44</v>
      </c>
      <c r="X53" s="6">
        <f t="shared" si="38"/>
        <v>1.8333333333333333</v>
      </c>
      <c r="Y53" s="6">
        <f t="shared" si="29"/>
        <v>1.375</v>
      </c>
      <c r="Z53" s="5">
        <v>14</v>
      </c>
      <c r="AA53" s="6">
        <f t="shared" si="39"/>
        <v>0.7</v>
      </c>
      <c r="AB53" s="6">
        <f t="shared" si="30"/>
        <v>1.2727272727272727</v>
      </c>
      <c r="AC53" s="4">
        <f t="shared" si="21"/>
        <v>498</v>
      </c>
      <c r="AD53" s="6">
        <f t="shared" si="20"/>
        <v>2.0161943319838058</v>
      </c>
      <c r="AE53" s="6">
        <f t="shared" si="10"/>
        <v>1.0353430353430353</v>
      </c>
    </row>
    <row r="54" spans="1:31" ht="17.100000000000001" customHeight="1" x14ac:dyDescent="0.25">
      <c r="A54" s="3">
        <v>44682</v>
      </c>
      <c r="B54" s="5">
        <v>130</v>
      </c>
      <c r="C54" s="6">
        <f t="shared" si="31"/>
        <v>0.64356435643564358</v>
      </c>
      <c r="D54" s="6">
        <f t="shared" si="22"/>
        <v>1.0833333333333333</v>
      </c>
      <c r="E54" s="5">
        <v>6</v>
      </c>
      <c r="F54" s="6">
        <f t="shared" si="32"/>
        <v>1.2</v>
      </c>
      <c r="G54" s="6">
        <f t="shared" si="23"/>
        <v>2</v>
      </c>
      <c r="H54" s="5">
        <v>29</v>
      </c>
      <c r="I54" s="6">
        <f t="shared" si="33"/>
        <v>0.69047619047619047</v>
      </c>
      <c r="J54" s="6">
        <f t="shared" si="24"/>
        <v>1.1153846153846154</v>
      </c>
      <c r="K54" s="5">
        <v>11</v>
      </c>
      <c r="L54" s="6">
        <f t="shared" si="34"/>
        <v>0.6875</v>
      </c>
      <c r="M54" s="6">
        <f t="shared" si="25"/>
        <v>0.55000000000000004</v>
      </c>
      <c r="N54" s="5">
        <v>23</v>
      </c>
      <c r="O54" s="6">
        <f t="shared" si="35"/>
        <v>0.69696969696969702</v>
      </c>
      <c r="P54" s="6">
        <f t="shared" si="26"/>
        <v>0.76666666666666672</v>
      </c>
      <c r="Q54" s="5">
        <v>104</v>
      </c>
      <c r="R54" s="6">
        <f t="shared" si="36"/>
        <v>3.5862068965517242</v>
      </c>
      <c r="S54" s="6">
        <f t="shared" si="27"/>
        <v>0.48826291079812206</v>
      </c>
      <c r="T54" s="5">
        <v>41</v>
      </c>
      <c r="U54" s="6">
        <f t="shared" si="37"/>
        <v>0.95348837209302328</v>
      </c>
      <c r="V54" s="6">
        <f t="shared" si="28"/>
        <v>1.4642857142857142</v>
      </c>
      <c r="W54" s="5">
        <v>43</v>
      </c>
      <c r="X54" s="6">
        <f t="shared" si="38"/>
        <v>1.075</v>
      </c>
      <c r="Y54" s="6">
        <f t="shared" si="29"/>
        <v>0.97727272727272729</v>
      </c>
      <c r="Z54" s="5">
        <v>13</v>
      </c>
      <c r="AA54" s="6">
        <f t="shared" si="39"/>
        <v>0.9285714285714286</v>
      </c>
      <c r="AB54" s="6">
        <f t="shared" si="30"/>
        <v>0.9285714285714286</v>
      </c>
      <c r="AC54" s="4">
        <f t="shared" si="21"/>
        <v>400</v>
      </c>
      <c r="AD54" s="6">
        <f t="shared" si="20"/>
        <v>0.94339622641509435</v>
      </c>
      <c r="AE54" s="6">
        <f t="shared" si="10"/>
        <v>0.80321285140562249</v>
      </c>
    </row>
    <row r="55" spans="1:31" ht="17.100000000000001" customHeight="1" x14ac:dyDescent="0.25">
      <c r="A55" s="3">
        <v>44713</v>
      </c>
      <c r="B55" s="5">
        <v>129</v>
      </c>
      <c r="C55" s="6">
        <f t="shared" si="31"/>
        <v>0.67894736842105263</v>
      </c>
      <c r="D55" s="6">
        <f t="shared" si="22"/>
        <v>0.99230769230769234</v>
      </c>
      <c r="E55" s="5">
        <v>8</v>
      </c>
      <c r="F55" s="6">
        <f t="shared" si="32"/>
        <v>1</v>
      </c>
      <c r="G55" s="6">
        <f t="shared" si="23"/>
        <v>1.3333333333333333</v>
      </c>
      <c r="H55" s="5">
        <v>32</v>
      </c>
      <c r="I55" s="6">
        <f t="shared" si="33"/>
        <v>1.103448275862069</v>
      </c>
      <c r="J55" s="6">
        <f t="shared" si="24"/>
        <v>1.103448275862069</v>
      </c>
      <c r="K55" s="5">
        <v>18</v>
      </c>
      <c r="L55" s="6">
        <f t="shared" si="34"/>
        <v>0.72</v>
      </c>
      <c r="M55" s="6">
        <f t="shared" si="25"/>
        <v>1.6363636363636365</v>
      </c>
      <c r="N55" s="5">
        <v>33</v>
      </c>
      <c r="O55" s="6">
        <f t="shared" si="35"/>
        <v>1.4347826086956521</v>
      </c>
      <c r="P55" s="6">
        <f t="shared" si="26"/>
        <v>1.4347826086956521</v>
      </c>
      <c r="Q55" s="5">
        <v>36</v>
      </c>
      <c r="R55" s="6">
        <f t="shared" si="36"/>
        <v>0.9</v>
      </c>
      <c r="S55" s="6">
        <f t="shared" si="27"/>
        <v>0.34615384615384615</v>
      </c>
      <c r="T55" s="5">
        <v>49</v>
      </c>
      <c r="U55" s="6">
        <f t="shared" si="37"/>
        <v>1.53125</v>
      </c>
      <c r="V55" s="6">
        <f t="shared" si="28"/>
        <v>1.1951219512195121</v>
      </c>
      <c r="W55" s="5">
        <v>30</v>
      </c>
      <c r="X55" s="6">
        <f t="shared" si="38"/>
        <v>0.90909090909090906</v>
      </c>
      <c r="Y55" s="6">
        <f t="shared" si="29"/>
        <v>0.69767441860465118</v>
      </c>
      <c r="Z55" s="5">
        <v>11</v>
      </c>
      <c r="AA55" s="6">
        <f t="shared" si="39"/>
        <v>0.84615384615384615</v>
      </c>
      <c r="AB55" s="6">
        <f t="shared" si="30"/>
        <v>0.84615384615384615</v>
      </c>
      <c r="AC55" s="4">
        <f t="shared" si="21"/>
        <v>346</v>
      </c>
      <c r="AD55" s="6">
        <f t="shared" si="20"/>
        <v>0.88040712468193383</v>
      </c>
      <c r="AE55" s="6">
        <f t="shared" si="10"/>
        <v>0.86499999999999999</v>
      </c>
    </row>
    <row r="56" spans="1:31" ht="17.100000000000001" customHeight="1" x14ac:dyDescent="0.25">
      <c r="A56" s="3">
        <v>44743</v>
      </c>
      <c r="B56" s="5">
        <v>126</v>
      </c>
      <c r="C56" s="6">
        <f t="shared" si="31"/>
        <v>0.8936170212765957</v>
      </c>
      <c r="D56" s="6">
        <f t="shared" si="22"/>
        <v>0.97674418604651159</v>
      </c>
      <c r="E56" s="5">
        <v>10</v>
      </c>
      <c r="F56" s="6">
        <f t="shared" si="32"/>
        <v>0.90909090909090906</v>
      </c>
      <c r="G56" s="6">
        <f t="shared" si="23"/>
        <v>1.25</v>
      </c>
      <c r="H56" s="5">
        <v>34</v>
      </c>
      <c r="I56" s="6">
        <f t="shared" si="33"/>
        <v>0.77272727272727271</v>
      </c>
      <c r="J56" s="6">
        <f t="shared" si="24"/>
        <v>1.0625</v>
      </c>
      <c r="K56" s="5">
        <v>14</v>
      </c>
      <c r="L56" s="6">
        <f t="shared" si="34"/>
        <v>0.51851851851851849</v>
      </c>
      <c r="M56" s="6">
        <f t="shared" si="25"/>
        <v>0.77777777777777779</v>
      </c>
      <c r="N56" s="5">
        <v>25</v>
      </c>
      <c r="O56" s="6">
        <f t="shared" si="35"/>
        <v>1.3888888888888888</v>
      </c>
      <c r="P56" s="6">
        <f t="shared" si="26"/>
        <v>0.75757575757575757</v>
      </c>
      <c r="Q56" s="5">
        <v>12</v>
      </c>
      <c r="R56" s="6">
        <f t="shared" si="36"/>
        <v>0.35294117647058826</v>
      </c>
      <c r="S56" s="6">
        <f t="shared" si="27"/>
        <v>0.33333333333333331</v>
      </c>
      <c r="T56" s="5">
        <v>30</v>
      </c>
      <c r="U56" s="6">
        <f t="shared" si="37"/>
        <v>0.81081081081081086</v>
      </c>
      <c r="V56" s="6">
        <f t="shared" si="28"/>
        <v>0.61224489795918369</v>
      </c>
      <c r="W56" s="5">
        <v>24</v>
      </c>
      <c r="X56" s="6">
        <f t="shared" si="38"/>
        <v>0.8</v>
      </c>
      <c r="Y56" s="6">
        <f t="shared" si="29"/>
        <v>0.8</v>
      </c>
      <c r="Z56" s="5">
        <v>17</v>
      </c>
      <c r="AA56" s="6">
        <f t="shared" si="39"/>
        <v>1.3076923076923077</v>
      </c>
      <c r="AB56" s="6">
        <f t="shared" si="30"/>
        <v>1.5454545454545454</v>
      </c>
      <c r="AC56" s="4">
        <f t="shared" si="21"/>
        <v>292</v>
      </c>
      <c r="AD56" s="6">
        <f t="shared" si="20"/>
        <v>0.82253521126760565</v>
      </c>
      <c r="AE56" s="6">
        <f t="shared" si="10"/>
        <v>0.84393063583815031</v>
      </c>
    </row>
    <row r="57" spans="1:31" ht="17.100000000000001" customHeight="1" x14ac:dyDescent="0.25">
      <c r="A57" s="3">
        <v>44774</v>
      </c>
      <c r="B57" s="5">
        <v>122</v>
      </c>
      <c r="C57" s="6">
        <f t="shared" si="31"/>
        <v>0.74846625766871167</v>
      </c>
      <c r="D57" s="6">
        <f t="shared" si="22"/>
        <v>0.96825396825396826</v>
      </c>
      <c r="E57" s="5">
        <v>6</v>
      </c>
      <c r="F57" s="6">
        <f t="shared" si="32"/>
        <v>0.54545454545454541</v>
      </c>
      <c r="G57" s="6">
        <f t="shared" si="23"/>
        <v>0.6</v>
      </c>
      <c r="H57" s="5">
        <v>33</v>
      </c>
      <c r="I57" s="6">
        <f t="shared" si="33"/>
        <v>1.375</v>
      </c>
      <c r="J57" s="6">
        <f t="shared" si="24"/>
        <v>0.97058823529411764</v>
      </c>
      <c r="K57" s="5">
        <v>17</v>
      </c>
      <c r="L57" s="6">
        <f t="shared" si="34"/>
        <v>0.68</v>
      </c>
      <c r="M57" s="6">
        <f t="shared" si="25"/>
        <v>1.2142857142857142</v>
      </c>
      <c r="N57" s="5">
        <v>18</v>
      </c>
      <c r="O57" s="6">
        <f t="shared" si="35"/>
        <v>1.125</v>
      </c>
      <c r="P57" s="6">
        <f t="shared" si="26"/>
        <v>0.72</v>
      </c>
      <c r="Q57" s="5">
        <v>121</v>
      </c>
      <c r="R57" s="6">
        <f t="shared" si="36"/>
        <v>3.78125</v>
      </c>
      <c r="S57" s="6">
        <f t="shared" si="27"/>
        <v>10.083333333333334</v>
      </c>
      <c r="T57" s="5">
        <v>35</v>
      </c>
      <c r="U57" s="6">
        <f t="shared" si="37"/>
        <v>1</v>
      </c>
      <c r="V57" s="6">
        <f t="shared" si="28"/>
        <v>1.1666666666666667</v>
      </c>
      <c r="W57" s="5">
        <v>33</v>
      </c>
      <c r="X57" s="6">
        <f t="shared" si="38"/>
        <v>0.40243902439024393</v>
      </c>
      <c r="Y57" s="6">
        <f t="shared" si="29"/>
        <v>1.375</v>
      </c>
      <c r="Z57" s="5">
        <v>20</v>
      </c>
      <c r="AA57" s="6">
        <f t="shared" si="39"/>
        <v>1.1764705882352942</v>
      </c>
      <c r="AB57" s="6">
        <f t="shared" si="30"/>
        <v>1.1764705882352942</v>
      </c>
      <c r="AC57" s="4">
        <f t="shared" si="21"/>
        <v>405</v>
      </c>
      <c r="AD57" s="6">
        <f t="shared" si="20"/>
        <v>1</v>
      </c>
      <c r="AE57" s="6">
        <f t="shared" si="10"/>
        <v>1.3869863013698631</v>
      </c>
    </row>
    <row r="58" spans="1:31" ht="17.100000000000001" customHeight="1" x14ac:dyDescent="0.25">
      <c r="A58" s="3">
        <v>44805</v>
      </c>
      <c r="B58" s="5">
        <v>248</v>
      </c>
      <c r="C58" s="6">
        <f t="shared" si="31"/>
        <v>1.837037037037037</v>
      </c>
      <c r="D58" s="6">
        <f t="shared" si="22"/>
        <v>2.0327868852459017</v>
      </c>
      <c r="E58" s="5">
        <v>16</v>
      </c>
      <c r="F58" s="6">
        <f t="shared" si="32"/>
        <v>2.2857142857142856</v>
      </c>
      <c r="G58" s="6">
        <f t="shared" si="23"/>
        <v>2.6666666666666665</v>
      </c>
      <c r="H58" s="5">
        <v>26</v>
      </c>
      <c r="I58" s="6">
        <f t="shared" si="33"/>
        <v>0.74285714285714288</v>
      </c>
      <c r="J58" s="6">
        <f t="shared" si="24"/>
        <v>0.78787878787878785</v>
      </c>
      <c r="K58" s="5">
        <v>49</v>
      </c>
      <c r="L58" s="6">
        <f t="shared" si="34"/>
        <v>1.0208333333333333</v>
      </c>
      <c r="M58" s="6">
        <f t="shared" si="25"/>
        <v>2.8823529411764706</v>
      </c>
      <c r="N58" s="5">
        <v>31</v>
      </c>
      <c r="O58" s="6">
        <f t="shared" si="35"/>
        <v>1.55</v>
      </c>
      <c r="P58" s="6">
        <f t="shared" si="26"/>
        <v>1.7222222222222223</v>
      </c>
      <c r="Q58" s="5">
        <v>28</v>
      </c>
      <c r="R58" s="6">
        <f t="shared" si="36"/>
        <v>1.2173913043478262</v>
      </c>
      <c r="S58" s="6">
        <f t="shared" si="27"/>
        <v>0.23140495867768596</v>
      </c>
      <c r="T58" s="5">
        <v>34</v>
      </c>
      <c r="U58" s="6">
        <f t="shared" si="37"/>
        <v>1.0303030303030303</v>
      </c>
      <c r="V58" s="6">
        <f t="shared" si="28"/>
        <v>0.97142857142857142</v>
      </c>
      <c r="W58" s="5">
        <v>24</v>
      </c>
      <c r="X58" s="6">
        <f t="shared" si="38"/>
        <v>0.66666666666666663</v>
      </c>
      <c r="Y58" s="6">
        <f t="shared" si="29"/>
        <v>0.72727272727272729</v>
      </c>
      <c r="Z58" s="5">
        <v>13</v>
      </c>
      <c r="AA58" s="6">
        <f t="shared" si="39"/>
        <v>1.0833333333333333</v>
      </c>
      <c r="AB58" s="6">
        <f t="shared" si="30"/>
        <v>0.65</v>
      </c>
      <c r="AC58" s="4">
        <f t="shared" si="21"/>
        <v>469</v>
      </c>
      <c r="AD58" s="6">
        <f t="shared" si="20"/>
        <v>1.3438395415472779</v>
      </c>
      <c r="AE58" s="6">
        <f t="shared" si="10"/>
        <v>1.1580246913580248</v>
      </c>
    </row>
    <row r="59" spans="1:31" ht="17.100000000000001" customHeight="1" x14ac:dyDescent="0.25">
      <c r="A59" s="3">
        <v>44835</v>
      </c>
      <c r="B59" s="5">
        <v>111</v>
      </c>
      <c r="C59" s="6">
        <f t="shared" si="31"/>
        <v>0.72077922077922074</v>
      </c>
      <c r="D59" s="6">
        <f t="shared" si="22"/>
        <v>0.44758064516129031</v>
      </c>
      <c r="E59" s="5">
        <v>32</v>
      </c>
      <c r="F59" s="6">
        <f t="shared" si="32"/>
        <v>2.6666666666666665</v>
      </c>
      <c r="G59" s="6">
        <f t="shared" si="23"/>
        <v>2</v>
      </c>
      <c r="H59" s="5">
        <v>15</v>
      </c>
      <c r="I59" s="6">
        <f t="shared" si="33"/>
        <v>0.5357142857142857</v>
      </c>
      <c r="J59" s="6">
        <f t="shared" si="24"/>
        <v>0.57692307692307687</v>
      </c>
      <c r="K59" s="5">
        <v>23</v>
      </c>
      <c r="L59" s="6">
        <f t="shared" si="34"/>
        <v>0.74193548387096775</v>
      </c>
      <c r="M59" s="6">
        <f t="shared" si="25"/>
        <v>0.46938775510204084</v>
      </c>
      <c r="N59" s="5">
        <v>23</v>
      </c>
      <c r="O59" s="6">
        <f t="shared" si="35"/>
        <v>0.63888888888888884</v>
      </c>
      <c r="P59" s="6">
        <f t="shared" si="26"/>
        <v>0.74193548387096775</v>
      </c>
      <c r="Q59" s="5">
        <v>34</v>
      </c>
      <c r="R59" s="6">
        <f t="shared" si="36"/>
        <v>1.5454545454545454</v>
      </c>
      <c r="S59" s="6">
        <f t="shared" si="27"/>
        <v>1.2142857142857142</v>
      </c>
      <c r="T59" s="5">
        <v>30</v>
      </c>
      <c r="U59" s="6">
        <f t="shared" si="37"/>
        <v>0.8571428571428571</v>
      </c>
      <c r="V59" s="6">
        <f t="shared" si="28"/>
        <v>0.88235294117647056</v>
      </c>
      <c r="W59" s="5">
        <v>25</v>
      </c>
      <c r="X59" s="6">
        <f t="shared" si="38"/>
        <v>0.73529411764705888</v>
      </c>
      <c r="Y59" s="6">
        <f t="shared" si="29"/>
        <v>1.0416666666666667</v>
      </c>
      <c r="Z59" s="5">
        <v>7</v>
      </c>
      <c r="AA59" s="6">
        <f t="shared" si="39"/>
        <v>0.36842105263157893</v>
      </c>
      <c r="AB59" s="6">
        <f t="shared" si="30"/>
        <v>0.53846153846153844</v>
      </c>
      <c r="AC59" s="4">
        <f t="shared" si="21"/>
        <v>300</v>
      </c>
      <c r="AD59" s="6">
        <f t="shared" si="20"/>
        <v>0.80862533692722371</v>
      </c>
      <c r="AE59" s="6">
        <f t="shared" si="10"/>
        <v>0.63965884861407252</v>
      </c>
    </row>
    <row r="60" spans="1:31" ht="17.100000000000001" customHeight="1" x14ac:dyDescent="0.25">
      <c r="A60" s="3">
        <v>44866</v>
      </c>
      <c r="B60" s="5">
        <v>106</v>
      </c>
      <c r="C60" s="6">
        <f t="shared" si="31"/>
        <v>0.61271676300578037</v>
      </c>
      <c r="D60" s="6">
        <f t="shared" si="22"/>
        <v>0.95495495495495497</v>
      </c>
      <c r="E60" s="5">
        <v>9</v>
      </c>
      <c r="F60" s="6">
        <f t="shared" si="32"/>
        <v>2.25</v>
      </c>
      <c r="G60" s="6">
        <f t="shared" si="23"/>
        <v>0.28125</v>
      </c>
      <c r="H60" s="5">
        <v>33</v>
      </c>
      <c r="I60" s="6">
        <f t="shared" si="33"/>
        <v>0.76744186046511631</v>
      </c>
      <c r="J60" s="6">
        <f t="shared" si="24"/>
        <v>2.2000000000000002</v>
      </c>
      <c r="K60" s="5">
        <v>12</v>
      </c>
      <c r="L60" s="6">
        <f t="shared" si="34"/>
        <v>0.92307692307692313</v>
      </c>
      <c r="M60" s="6">
        <f t="shared" si="25"/>
        <v>0.52173913043478259</v>
      </c>
      <c r="N60" s="5">
        <v>30</v>
      </c>
      <c r="O60" s="6">
        <f t="shared" si="35"/>
        <v>2</v>
      </c>
      <c r="P60" s="6">
        <f t="shared" si="26"/>
        <v>1.3043478260869565</v>
      </c>
      <c r="Q60" s="5">
        <v>35</v>
      </c>
      <c r="R60" s="6">
        <f t="shared" si="36"/>
        <v>2.6923076923076925</v>
      </c>
      <c r="S60" s="6">
        <f t="shared" si="27"/>
        <v>1.0294117647058822</v>
      </c>
      <c r="T60" s="5">
        <v>21</v>
      </c>
      <c r="U60" s="6">
        <f t="shared" si="37"/>
        <v>0.91304347826086951</v>
      </c>
      <c r="V60" s="6">
        <f t="shared" si="28"/>
        <v>0.7</v>
      </c>
      <c r="W60" s="5">
        <v>21</v>
      </c>
      <c r="X60" s="6">
        <f t="shared" si="38"/>
        <v>0.75</v>
      </c>
      <c r="Y60" s="6">
        <f t="shared" si="29"/>
        <v>0.84</v>
      </c>
      <c r="Z60" s="5">
        <v>6</v>
      </c>
      <c r="AA60" s="6">
        <f t="shared" si="39"/>
        <v>0.6</v>
      </c>
      <c r="AB60" s="6">
        <f t="shared" si="30"/>
        <v>0.8571428571428571</v>
      </c>
      <c r="AC60" s="4">
        <f t="shared" si="21"/>
        <v>273</v>
      </c>
      <c r="AD60" s="6">
        <f t="shared" si="20"/>
        <v>0.84782608695652173</v>
      </c>
      <c r="AE60" s="6">
        <f t="shared" si="10"/>
        <v>0.91</v>
      </c>
    </row>
    <row r="61" spans="1:31" ht="17.100000000000001" customHeight="1" x14ac:dyDescent="0.25">
      <c r="A61" s="3">
        <v>44896</v>
      </c>
      <c r="B61" s="5">
        <v>114</v>
      </c>
      <c r="C61" s="6">
        <f t="shared" si="31"/>
        <v>0.94214876033057848</v>
      </c>
      <c r="D61" s="6">
        <f t="shared" si="22"/>
        <v>1.0754716981132075</v>
      </c>
      <c r="E61" s="5">
        <v>6</v>
      </c>
      <c r="F61" s="6">
        <f t="shared" si="32"/>
        <v>0.42857142857142855</v>
      </c>
      <c r="G61" s="6">
        <f t="shared" si="23"/>
        <v>0.66666666666666663</v>
      </c>
      <c r="H61" s="5">
        <v>29</v>
      </c>
      <c r="I61" s="6">
        <f t="shared" si="33"/>
        <v>1</v>
      </c>
      <c r="J61" s="6">
        <f t="shared" si="24"/>
        <v>0.87878787878787878</v>
      </c>
      <c r="K61" s="5">
        <v>17</v>
      </c>
      <c r="L61" s="6">
        <f t="shared" si="34"/>
        <v>2.125</v>
      </c>
      <c r="M61" s="6">
        <f t="shared" si="25"/>
        <v>1.4166666666666667</v>
      </c>
      <c r="N61" s="5">
        <v>14</v>
      </c>
      <c r="O61" s="6">
        <f t="shared" si="35"/>
        <v>0.3888888888888889</v>
      </c>
      <c r="P61" s="6">
        <f t="shared" si="26"/>
        <v>0.46666666666666667</v>
      </c>
      <c r="Q61" s="5">
        <v>23</v>
      </c>
      <c r="R61" s="6">
        <f t="shared" si="36"/>
        <v>0.85185185185185186</v>
      </c>
      <c r="S61" s="6">
        <f t="shared" si="27"/>
        <v>0.65714285714285714</v>
      </c>
      <c r="T61" s="5">
        <v>31</v>
      </c>
      <c r="U61" s="6">
        <f t="shared" si="37"/>
        <v>0.93939393939393945</v>
      </c>
      <c r="V61" s="6">
        <f t="shared" si="28"/>
        <v>1.4761904761904763</v>
      </c>
      <c r="W61" s="5">
        <v>26</v>
      </c>
      <c r="X61" s="6">
        <f t="shared" si="38"/>
        <v>2.3636363636363638</v>
      </c>
      <c r="Y61" s="6">
        <f t="shared" si="29"/>
        <v>1.2380952380952381</v>
      </c>
      <c r="Z61" s="5">
        <v>14</v>
      </c>
      <c r="AA61" s="6">
        <f t="shared" si="39"/>
        <v>4.666666666666667</v>
      </c>
      <c r="AB61" s="6">
        <f t="shared" si="30"/>
        <v>2.3333333333333335</v>
      </c>
      <c r="AC61" s="4">
        <f t="shared" si="21"/>
        <v>274</v>
      </c>
      <c r="AD61" s="6">
        <f t="shared" si="20"/>
        <v>0.97163120567375882</v>
      </c>
      <c r="AE61" s="6">
        <f t="shared" si="10"/>
        <v>1.0036630036630036</v>
      </c>
    </row>
    <row r="62" spans="1:31" ht="17.100000000000001" customHeight="1" x14ac:dyDescent="0.25">
      <c r="A62" s="3">
        <v>44927</v>
      </c>
      <c r="B62" s="4">
        <v>63</v>
      </c>
      <c r="C62" s="6">
        <f t="shared" si="31"/>
        <v>0.66315789473684206</v>
      </c>
      <c r="D62" s="6">
        <f t="shared" si="22"/>
        <v>0.55263157894736847</v>
      </c>
      <c r="E62" s="4">
        <v>2</v>
      </c>
      <c r="F62" s="6">
        <f t="shared" si="32"/>
        <v>0.5</v>
      </c>
      <c r="G62" s="6">
        <f t="shared" si="23"/>
        <v>0.33333333333333331</v>
      </c>
      <c r="H62" s="4">
        <v>23</v>
      </c>
      <c r="I62" s="6">
        <f t="shared" si="33"/>
        <v>2.0909090909090908</v>
      </c>
      <c r="J62" s="6">
        <f t="shared" si="24"/>
        <v>0.7931034482758621</v>
      </c>
      <c r="K62" s="4">
        <v>17</v>
      </c>
      <c r="L62" s="6">
        <f t="shared" si="34"/>
        <v>1</v>
      </c>
      <c r="M62" s="6">
        <f t="shared" si="25"/>
        <v>1</v>
      </c>
      <c r="N62" s="4">
        <v>9</v>
      </c>
      <c r="O62" s="6">
        <f t="shared" si="35"/>
        <v>1.125</v>
      </c>
      <c r="P62" s="6">
        <f t="shared" si="26"/>
        <v>0.6428571428571429</v>
      </c>
      <c r="Q62" s="4">
        <v>7</v>
      </c>
      <c r="R62" s="6">
        <f t="shared" si="36"/>
        <v>0.28000000000000003</v>
      </c>
      <c r="S62" s="6">
        <f t="shared" si="27"/>
        <v>0.30434782608695654</v>
      </c>
      <c r="T62" s="4">
        <v>17</v>
      </c>
      <c r="U62" s="6">
        <f t="shared" si="37"/>
        <v>0.5</v>
      </c>
      <c r="V62" s="6">
        <f t="shared" si="28"/>
        <v>0.54838709677419351</v>
      </c>
      <c r="W62" s="4">
        <v>13</v>
      </c>
      <c r="X62" s="6">
        <f t="shared" si="38"/>
        <v>0.4642857142857143</v>
      </c>
      <c r="Y62" s="6">
        <f t="shared" si="29"/>
        <v>0.5</v>
      </c>
      <c r="Z62" s="4">
        <v>6</v>
      </c>
      <c r="AA62" s="6">
        <f t="shared" si="39"/>
        <v>2</v>
      </c>
      <c r="AB62" s="6">
        <f t="shared" si="30"/>
        <v>0.42857142857142855</v>
      </c>
      <c r="AC62" s="4">
        <f t="shared" si="21"/>
        <v>157</v>
      </c>
      <c r="AD62" s="6">
        <f>AC62/AC50</f>
        <v>0.69777777777777783</v>
      </c>
      <c r="AE62" s="6">
        <f t="shared" si="10"/>
        <v>0.57299270072992703</v>
      </c>
    </row>
  </sheetData>
  <phoneticPr fontId="2"/>
  <printOptions horizontalCentered="1"/>
  <pageMargins left="0" right="0" top="0.55118110236220474" bottom="0.59055118110236227" header="0.39370078740157483" footer="0.27559055118110237"/>
  <pageSetup paperSize="9" firstPageNumber="0" fitToHeight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新設住宅着工数</vt:lpstr>
      <vt:lpstr>新設住宅着工数!Print_Area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亘</dc:creator>
  <cp:lastModifiedBy>佐藤　亘</cp:lastModifiedBy>
  <dcterms:created xsi:type="dcterms:W3CDTF">2023-03-07T06:59:19Z</dcterms:created>
  <dcterms:modified xsi:type="dcterms:W3CDTF">2023-03-10T04:44:18Z</dcterms:modified>
</cp:coreProperties>
</file>