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\\10.36.3.1\share\令和３年度\Ｆ_市町村税政班\R3 市町村税の概要\☆掲載用データ☆\04_徴収実績\"/>
    </mc:Choice>
  </mc:AlternateContent>
  <xr:revisionPtr revIDLastSave="0" documentId="13_ncr:1_{F153EF94-476C-4601-8C6E-B5BCE8EE0A31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目次" sheetId="28" r:id="rId1"/>
    <sheet name="1(p.1-2)" sheetId="1" r:id="rId2"/>
    <sheet name="2(p.3-4)" sheetId="2" r:id="rId3"/>
    <sheet name="3(p.5-6)" sheetId="3" r:id="rId4"/>
    <sheet name="4(p.7-8)" sheetId="4" r:id="rId5"/>
    <sheet name="5(p.9-10)" sheetId="5" r:id="rId6"/>
    <sheet name="6(p.11-12)" sheetId="6" r:id="rId7"/>
    <sheet name="7(p.13-14)" sheetId="7" r:id="rId8"/>
    <sheet name="8(p.15-16)" sheetId="8" r:id="rId9"/>
    <sheet name="9(p.17-18)" sheetId="9" r:id="rId10"/>
    <sheet name="10(p.19-20)" sheetId="10" r:id="rId11"/>
    <sheet name="11(p.21-22)" sheetId="11" r:id="rId12"/>
    <sheet name="12(p.23-24)" sheetId="12" r:id="rId13"/>
    <sheet name="13(p.25-26)" sheetId="13" r:id="rId14"/>
    <sheet name="14(p.27-28)" sheetId="14" r:id="rId15"/>
    <sheet name="15(p.29-30) " sheetId="15" r:id="rId16"/>
    <sheet name="16(p.31-32)" sheetId="17" r:id="rId17"/>
    <sheet name="17(p.33-34)" sheetId="18" r:id="rId18"/>
    <sheet name="18(p.35-36)" sheetId="19" r:id="rId19"/>
    <sheet name="19(p.37-38)" sheetId="20" r:id="rId20"/>
    <sheet name="20(p.39-40)" sheetId="21" r:id="rId21"/>
    <sheet name="21(p.41-42)" sheetId="22" r:id="rId22"/>
    <sheet name="22(p.43-44)" sheetId="23" r:id="rId23"/>
    <sheet name="23(p.45-46)" sheetId="24" r:id="rId24"/>
    <sheet name="24(p.47-48)" sheetId="29" r:id="rId25"/>
    <sheet name="25(p.49-50)" sheetId="27" r:id="rId26"/>
  </sheets>
  <definedNames>
    <definedName name="_xlnm.Print_Area" localSheetId="1">'1(p.1-2)'!$A$1:$N$39</definedName>
    <definedName name="_xlnm.Print_Area" localSheetId="10">'10(p.19-20)'!$A$1:$M$35</definedName>
    <definedName name="_xlnm.Print_Area" localSheetId="11">'11(p.21-22)'!$A$1:$M$35</definedName>
    <definedName name="_xlnm.Print_Area" localSheetId="12">'12(p.23-24)'!$A$1:$M$35</definedName>
    <definedName name="_xlnm.Print_Area" localSheetId="13">'13(p.25-26)'!$A$1:$M$35</definedName>
    <definedName name="_xlnm.Print_Area" localSheetId="14">'14(p.27-28)'!$A$1:$M$35</definedName>
    <definedName name="_xlnm.Print_Area" localSheetId="15">'15(p.29-30) '!$A$1:$M$35</definedName>
    <definedName name="_xlnm.Print_Area" localSheetId="16">'16(p.31-32)'!$A$1:$M$35</definedName>
    <definedName name="_xlnm.Print_Area" localSheetId="17">'17(p.33-34)'!$A$1:$M$35</definedName>
    <definedName name="_xlnm.Print_Area" localSheetId="18">'18(p.35-36)'!$A$1:$M$35</definedName>
    <definedName name="_xlnm.Print_Area" localSheetId="19">'19(p.37-38)'!$A$1:$M$35</definedName>
    <definedName name="_xlnm.Print_Area" localSheetId="2">'2(p.3-4)'!$A$1:$M$35</definedName>
    <definedName name="_xlnm.Print_Area" localSheetId="20">'20(p.39-40)'!$A$1:$M$35</definedName>
    <definedName name="_xlnm.Print_Area" localSheetId="21">'21(p.41-42)'!$A$1:$M$35</definedName>
    <definedName name="_xlnm.Print_Area" localSheetId="22">'22(p.43-44)'!$A$1:$M$35</definedName>
    <definedName name="_xlnm.Print_Area" localSheetId="23">'23(p.45-46)'!$A$1:$M$35</definedName>
    <definedName name="_xlnm.Print_Area" localSheetId="24">'24(p.47-48)'!$A$1:$M$35</definedName>
    <definedName name="_xlnm.Print_Area" localSheetId="25">'25(p.49-50)'!$A$1:$M$35</definedName>
    <definedName name="_xlnm.Print_Area" localSheetId="3">'3(p.5-6)'!$A$1:$M$35</definedName>
    <definedName name="_xlnm.Print_Area" localSheetId="4">'4(p.7-8)'!$A$1:$M$35</definedName>
    <definedName name="_xlnm.Print_Area" localSheetId="5">'5(p.9-10)'!$A$1:$M$35</definedName>
    <definedName name="_xlnm.Print_Area" localSheetId="6">'6(p.11-12)'!$A$1:$M$35</definedName>
    <definedName name="_xlnm.Print_Area" localSheetId="7">'7(p.13-14)'!$A$1:$M$35</definedName>
    <definedName name="_xlnm.Print_Area" localSheetId="8">'8(p.15-16)'!$A$1:$M$35</definedName>
    <definedName name="_xlnm.Print_Area" localSheetId="9">'9(p.17-18)'!$A$1:$M$35</definedName>
    <definedName name="_xlnm.Print_Area" localSheetId="0">目次!$A$1:$E$42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7" l="1"/>
  <c r="F35" i="27"/>
  <c r="I35" i="27" s="1"/>
  <c r="D35" i="27"/>
  <c r="J35" i="27" s="1"/>
  <c r="C35" i="27"/>
  <c r="J34" i="27"/>
  <c r="I34" i="27"/>
  <c r="H34" i="27"/>
  <c r="E34" i="27"/>
  <c r="K34" i="27" s="1"/>
  <c r="J33" i="27"/>
  <c r="I33" i="27"/>
  <c r="H33" i="27"/>
  <c r="E33" i="27"/>
  <c r="K33" i="27" s="1"/>
  <c r="J32" i="27"/>
  <c r="I32" i="27"/>
  <c r="H32" i="27"/>
  <c r="E32" i="27"/>
  <c r="K32" i="27" s="1"/>
  <c r="J31" i="27"/>
  <c r="I31" i="27"/>
  <c r="H31" i="27"/>
  <c r="K31" i="27" s="1"/>
  <c r="E31" i="27"/>
  <c r="J30" i="27"/>
  <c r="I30" i="27"/>
  <c r="H30" i="27"/>
  <c r="K30" i="27" s="1"/>
  <c r="E30" i="27"/>
  <c r="J29" i="27"/>
  <c r="I29" i="27"/>
  <c r="H29" i="27"/>
  <c r="E29" i="27"/>
  <c r="K29" i="27" s="1"/>
  <c r="J28" i="27"/>
  <c r="I28" i="27"/>
  <c r="H28" i="27"/>
  <c r="E28" i="27"/>
  <c r="K28" i="27" s="1"/>
  <c r="J27" i="27"/>
  <c r="I27" i="27"/>
  <c r="H27" i="27"/>
  <c r="K27" i="27" s="1"/>
  <c r="E27" i="27"/>
  <c r="J26" i="27"/>
  <c r="I26" i="27"/>
  <c r="H26" i="27"/>
  <c r="K26" i="27" s="1"/>
  <c r="E26" i="27"/>
  <c r="J25" i="27"/>
  <c r="I25" i="27"/>
  <c r="H25" i="27"/>
  <c r="E25" i="27"/>
  <c r="K25" i="27" s="1"/>
  <c r="J24" i="27"/>
  <c r="I24" i="27"/>
  <c r="H24" i="27"/>
  <c r="E24" i="27"/>
  <c r="K24" i="27" s="1"/>
  <c r="J23" i="27"/>
  <c r="I23" i="27"/>
  <c r="H23" i="27"/>
  <c r="K23" i="27" s="1"/>
  <c r="E23" i="27"/>
  <c r="J22" i="27"/>
  <c r="I22" i="27"/>
  <c r="H22" i="27"/>
  <c r="K22" i="27" s="1"/>
  <c r="E22" i="27"/>
  <c r="J21" i="27"/>
  <c r="I21" i="27"/>
  <c r="H21" i="27"/>
  <c r="E21" i="27"/>
  <c r="K21" i="27" s="1"/>
  <c r="J20" i="27"/>
  <c r="I20" i="27"/>
  <c r="H20" i="27"/>
  <c r="E20" i="27"/>
  <c r="K20" i="27" s="1"/>
  <c r="J19" i="27"/>
  <c r="I19" i="27"/>
  <c r="H19" i="27"/>
  <c r="K19" i="27" s="1"/>
  <c r="E19" i="27"/>
  <c r="J18" i="27"/>
  <c r="I18" i="27"/>
  <c r="H18" i="27"/>
  <c r="K18" i="27" s="1"/>
  <c r="E18" i="27"/>
  <c r="J17" i="27"/>
  <c r="I17" i="27"/>
  <c r="H17" i="27"/>
  <c r="E17" i="27"/>
  <c r="K17" i="27" s="1"/>
  <c r="J16" i="27"/>
  <c r="I16" i="27"/>
  <c r="H16" i="27"/>
  <c r="E16" i="27"/>
  <c r="K16" i="27" s="1"/>
  <c r="J15" i="27"/>
  <c r="I15" i="27"/>
  <c r="H15" i="27"/>
  <c r="K15" i="27" s="1"/>
  <c r="E15" i="27"/>
  <c r="J14" i="27"/>
  <c r="I14" i="27"/>
  <c r="H14" i="27"/>
  <c r="K14" i="27" s="1"/>
  <c r="E14" i="27"/>
  <c r="J13" i="27"/>
  <c r="I13" i="27"/>
  <c r="H13" i="27"/>
  <c r="E13" i="27"/>
  <c r="K13" i="27" s="1"/>
  <c r="J12" i="27"/>
  <c r="I12" i="27"/>
  <c r="H12" i="27"/>
  <c r="E12" i="27"/>
  <c r="K12" i="27" s="1"/>
  <c r="J11" i="27"/>
  <c r="I11" i="27"/>
  <c r="H11" i="27"/>
  <c r="K11" i="27" s="1"/>
  <c r="E11" i="27"/>
  <c r="J10" i="27"/>
  <c r="I10" i="27"/>
  <c r="H10" i="27"/>
  <c r="K10" i="27" s="1"/>
  <c r="E10" i="27"/>
  <c r="E35" i="27" s="1"/>
  <c r="G35" i="29"/>
  <c r="J35" i="29" s="1"/>
  <c r="F35" i="29"/>
  <c r="I35" i="29" s="1"/>
  <c r="D35" i="29"/>
  <c r="C35" i="29"/>
  <c r="J34" i="29"/>
  <c r="I34" i="29"/>
  <c r="H34" i="29"/>
  <c r="K34" i="29" s="1"/>
  <c r="E34" i="29"/>
  <c r="J33" i="29"/>
  <c r="I33" i="29"/>
  <c r="H33" i="29"/>
  <c r="K33" i="29" s="1"/>
  <c r="E33" i="29"/>
  <c r="J32" i="29"/>
  <c r="I32" i="29"/>
  <c r="H32" i="29"/>
  <c r="E32" i="29"/>
  <c r="K32" i="29" s="1"/>
  <c r="J31" i="29"/>
  <c r="I31" i="29"/>
  <c r="H31" i="29"/>
  <c r="E31" i="29"/>
  <c r="K31" i="29" s="1"/>
  <c r="J30" i="29"/>
  <c r="I30" i="29"/>
  <c r="H30" i="29"/>
  <c r="K30" i="29" s="1"/>
  <c r="E30" i="29"/>
  <c r="J29" i="29"/>
  <c r="I29" i="29"/>
  <c r="H29" i="29"/>
  <c r="K29" i="29" s="1"/>
  <c r="E29" i="29"/>
  <c r="J28" i="29"/>
  <c r="I28" i="29"/>
  <c r="H28" i="29"/>
  <c r="E28" i="29"/>
  <c r="K28" i="29" s="1"/>
  <c r="J27" i="29"/>
  <c r="I27" i="29"/>
  <c r="H27" i="29"/>
  <c r="E27" i="29"/>
  <c r="K27" i="29" s="1"/>
  <c r="J26" i="29"/>
  <c r="I26" i="29"/>
  <c r="H26" i="29"/>
  <c r="K26" i="29" s="1"/>
  <c r="E26" i="29"/>
  <c r="J25" i="29"/>
  <c r="I25" i="29"/>
  <c r="H25" i="29"/>
  <c r="K25" i="29" s="1"/>
  <c r="E25" i="29"/>
  <c r="J24" i="29"/>
  <c r="I24" i="29"/>
  <c r="H24" i="29"/>
  <c r="E24" i="29"/>
  <c r="K24" i="29" s="1"/>
  <c r="J23" i="29"/>
  <c r="I23" i="29"/>
  <c r="H23" i="29"/>
  <c r="E23" i="29"/>
  <c r="K23" i="29" s="1"/>
  <c r="J22" i="29"/>
  <c r="I22" i="29"/>
  <c r="H22" i="29"/>
  <c r="K22" i="29" s="1"/>
  <c r="E22" i="29"/>
  <c r="J21" i="29"/>
  <c r="I21" i="29"/>
  <c r="H21" i="29"/>
  <c r="K21" i="29" s="1"/>
  <c r="E21" i="29"/>
  <c r="J20" i="29"/>
  <c r="I20" i="29"/>
  <c r="H20" i="29"/>
  <c r="E20" i="29"/>
  <c r="K20" i="29" s="1"/>
  <c r="J19" i="29"/>
  <c r="I19" i="29"/>
  <c r="H19" i="29"/>
  <c r="E19" i="29"/>
  <c r="K19" i="29" s="1"/>
  <c r="J18" i="29"/>
  <c r="I18" i="29"/>
  <c r="H18" i="29"/>
  <c r="K18" i="29" s="1"/>
  <c r="E18" i="29"/>
  <c r="J17" i="29"/>
  <c r="I17" i="29"/>
  <c r="H17" i="29"/>
  <c r="K17" i="29" s="1"/>
  <c r="E17" i="29"/>
  <c r="J16" i="29"/>
  <c r="I16" i="29"/>
  <c r="H16" i="29"/>
  <c r="E16" i="29"/>
  <c r="K16" i="29" s="1"/>
  <c r="J15" i="29"/>
  <c r="I15" i="29"/>
  <c r="H15" i="29"/>
  <c r="E15" i="29"/>
  <c r="K15" i="29" s="1"/>
  <c r="J14" i="29"/>
  <c r="I14" i="29"/>
  <c r="H14" i="29"/>
  <c r="K14" i="29" s="1"/>
  <c r="E14" i="29"/>
  <c r="J13" i="29"/>
  <c r="I13" i="29"/>
  <c r="H13" i="29"/>
  <c r="E13" i="29"/>
  <c r="K13" i="29" s="1"/>
  <c r="J12" i="29"/>
  <c r="I12" i="29"/>
  <c r="H12" i="29"/>
  <c r="E12" i="29"/>
  <c r="K12" i="29" s="1"/>
  <c r="J11" i="29"/>
  <c r="I11" i="29"/>
  <c r="H11" i="29"/>
  <c r="E11" i="29"/>
  <c r="K11" i="29" s="1"/>
  <c r="J10" i="29"/>
  <c r="I10" i="29"/>
  <c r="H10" i="29"/>
  <c r="E10" i="29"/>
  <c r="E35" i="29" s="1"/>
  <c r="J35" i="24"/>
  <c r="G35" i="24"/>
  <c r="F35" i="24"/>
  <c r="I35" i="24" s="1"/>
  <c r="D35" i="24"/>
  <c r="C35" i="24"/>
  <c r="J34" i="24"/>
  <c r="I34" i="24"/>
  <c r="H34" i="24"/>
  <c r="E34" i="24"/>
  <c r="K34" i="24" s="1"/>
  <c r="J33" i="24"/>
  <c r="I33" i="24"/>
  <c r="H33" i="24"/>
  <c r="K33" i="24" s="1"/>
  <c r="E33" i="24"/>
  <c r="J32" i="24"/>
  <c r="I32" i="24"/>
  <c r="H32" i="24"/>
  <c r="E32" i="24"/>
  <c r="K32" i="24" s="1"/>
  <c r="J31" i="24"/>
  <c r="I31" i="24"/>
  <c r="H31" i="24"/>
  <c r="K31" i="24" s="1"/>
  <c r="E31" i="24"/>
  <c r="J30" i="24"/>
  <c r="I30" i="24"/>
  <c r="H30" i="24"/>
  <c r="E30" i="24"/>
  <c r="K30" i="24" s="1"/>
  <c r="J29" i="24"/>
  <c r="I29" i="24"/>
  <c r="H29" i="24"/>
  <c r="K29" i="24" s="1"/>
  <c r="E29" i="24"/>
  <c r="J28" i="24"/>
  <c r="I28" i="24"/>
  <c r="H28" i="24"/>
  <c r="E28" i="24"/>
  <c r="K28" i="24" s="1"/>
  <c r="J27" i="24"/>
  <c r="I27" i="24"/>
  <c r="H27" i="24"/>
  <c r="K27" i="24" s="1"/>
  <c r="E27" i="24"/>
  <c r="J26" i="24"/>
  <c r="I26" i="24"/>
  <c r="H26" i="24"/>
  <c r="E26" i="24"/>
  <c r="K26" i="24" s="1"/>
  <c r="J25" i="24"/>
  <c r="I25" i="24"/>
  <c r="H25" i="24"/>
  <c r="K25" i="24" s="1"/>
  <c r="E25" i="24"/>
  <c r="J24" i="24"/>
  <c r="I24" i="24"/>
  <c r="H24" i="24"/>
  <c r="E24" i="24"/>
  <c r="K24" i="24" s="1"/>
  <c r="J23" i="24"/>
  <c r="I23" i="24"/>
  <c r="H23" i="24"/>
  <c r="K23" i="24" s="1"/>
  <c r="E23" i="24"/>
  <c r="J22" i="24"/>
  <c r="I22" i="24"/>
  <c r="H22" i="24"/>
  <c r="E22" i="24"/>
  <c r="K22" i="24" s="1"/>
  <c r="J21" i="24"/>
  <c r="I21" i="24"/>
  <c r="H21" i="24"/>
  <c r="K21" i="24" s="1"/>
  <c r="E21" i="24"/>
  <c r="J20" i="24"/>
  <c r="I20" i="24"/>
  <c r="H20" i="24"/>
  <c r="E20" i="24"/>
  <c r="K20" i="24" s="1"/>
  <c r="J19" i="24"/>
  <c r="I19" i="24"/>
  <c r="H19" i="24"/>
  <c r="K19" i="24" s="1"/>
  <c r="E19" i="24"/>
  <c r="J18" i="24"/>
  <c r="I18" i="24"/>
  <c r="H18" i="24"/>
  <c r="E18" i="24"/>
  <c r="K18" i="24" s="1"/>
  <c r="J17" i="24"/>
  <c r="I17" i="24"/>
  <c r="H17" i="24"/>
  <c r="K17" i="24" s="1"/>
  <c r="E17" i="24"/>
  <c r="J16" i="24"/>
  <c r="I16" i="24"/>
  <c r="H16" i="24"/>
  <c r="E16" i="24"/>
  <c r="K16" i="24" s="1"/>
  <c r="J15" i="24"/>
  <c r="I15" i="24"/>
  <c r="H15" i="24"/>
  <c r="K15" i="24" s="1"/>
  <c r="E15" i="24"/>
  <c r="J14" i="24"/>
  <c r="I14" i="24"/>
  <c r="H14" i="24"/>
  <c r="E14" i="24"/>
  <c r="K14" i="24" s="1"/>
  <c r="J13" i="24"/>
  <c r="I13" i="24"/>
  <c r="H13" i="24"/>
  <c r="K13" i="24" s="1"/>
  <c r="E13" i="24"/>
  <c r="J12" i="24"/>
  <c r="I12" i="24"/>
  <c r="H12" i="24"/>
  <c r="E12" i="24"/>
  <c r="K12" i="24" s="1"/>
  <c r="J11" i="24"/>
  <c r="I11" i="24"/>
  <c r="H11" i="24"/>
  <c r="K11" i="24" s="1"/>
  <c r="E11" i="24"/>
  <c r="J10" i="24"/>
  <c r="I10" i="24"/>
  <c r="H10" i="24"/>
  <c r="H35" i="24" s="1"/>
  <c r="K35" i="24" s="1"/>
  <c r="E10" i="24"/>
  <c r="E35" i="24" s="1"/>
  <c r="I35" i="23"/>
  <c r="G35" i="23"/>
  <c r="J35" i="23" s="1"/>
  <c r="F35" i="23"/>
  <c r="D35" i="23"/>
  <c r="C35" i="23"/>
  <c r="J34" i="23"/>
  <c r="I34" i="23"/>
  <c r="H34" i="23"/>
  <c r="K34" i="23" s="1"/>
  <c r="E34" i="23"/>
  <c r="J33" i="23"/>
  <c r="I33" i="23"/>
  <c r="H33" i="23"/>
  <c r="E33" i="23"/>
  <c r="K33" i="23" s="1"/>
  <c r="J32" i="23"/>
  <c r="I32" i="23"/>
  <c r="H32" i="23"/>
  <c r="K32" i="23" s="1"/>
  <c r="E32" i="23"/>
  <c r="J31" i="23"/>
  <c r="I31" i="23"/>
  <c r="H31" i="23"/>
  <c r="E31" i="23"/>
  <c r="K31" i="23" s="1"/>
  <c r="J30" i="23"/>
  <c r="I30" i="23"/>
  <c r="H30" i="23"/>
  <c r="K30" i="23" s="1"/>
  <c r="E30" i="23"/>
  <c r="J29" i="23"/>
  <c r="I29" i="23"/>
  <c r="H29" i="23"/>
  <c r="E29" i="23"/>
  <c r="K29" i="23" s="1"/>
  <c r="J28" i="23"/>
  <c r="I28" i="23"/>
  <c r="H28" i="23"/>
  <c r="K28" i="23" s="1"/>
  <c r="E28" i="23"/>
  <c r="J27" i="23"/>
  <c r="I27" i="23"/>
  <c r="H27" i="23"/>
  <c r="E27" i="23"/>
  <c r="K27" i="23" s="1"/>
  <c r="J26" i="23"/>
  <c r="I26" i="23"/>
  <c r="H26" i="23"/>
  <c r="K26" i="23" s="1"/>
  <c r="E26" i="23"/>
  <c r="J25" i="23"/>
  <c r="I25" i="23"/>
  <c r="H25" i="23"/>
  <c r="E25" i="23"/>
  <c r="K25" i="23" s="1"/>
  <c r="J24" i="23"/>
  <c r="I24" i="23"/>
  <c r="H24" i="23"/>
  <c r="K24" i="23" s="1"/>
  <c r="E24" i="23"/>
  <c r="J23" i="23"/>
  <c r="I23" i="23"/>
  <c r="H23" i="23"/>
  <c r="E23" i="23"/>
  <c r="K23" i="23" s="1"/>
  <c r="J22" i="23"/>
  <c r="I22" i="23"/>
  <c r="H22" i="23"/>
  <c r="K22" i="23" s="1"/>
  <c r="E22" i="23"/>
  <c r="J21" i="23"/>
  <c r="I21" i="23"/>
  <c r="H21" i="23"/>
  <c r="E21" i="23"/>
  <c r="K21" i="23" s="1"/>
  <c r="J20" i="23"/>
  <c r="I20" i="23"/>
  <c r="H20" i="23"/>
  <c r="K20" i="23" s="1"/>
  <c r="E20" i="23"/>
  <c r="J19" i="23"/>
  <c r="I19" i="23"/>
  <c r="H19" i="23"/>
  <c r="E19" i="23"/>
  <c r="K19" i="23" s="1"/>
  <c r="J18" i="23"/>
  <c r="I18" i="23"/>
  <c r="H18" i="23"/>
  <c r="K18" i="23" s="1"/>
  <c r="E18" i="23"/>
  <c r="J17" i="23"/>
  <c r="I17" i="23"/>
  <c r="H17" i="23"/>
  <c r="E17" i="23"/>
  <c r="K17" i="23" s="1"/>
  <c r="J16" i="23"/>
  <c r="I16" i="23"/>
  <c r="H16" i="23"/>
  <c r="K16" i="23" s="1"/>
  <c r="E16" i="23"/>
  <c r="J15" i="23"/>
  <c r="I15" i="23"/>
  <c r="H15" i="23"/>
  <c r="E15" i="23"/>
  <c r="K15" i="23" s="1"/>
  <c r="J14" i="23"/>
  <c r="I14" i="23"/>
  <c r="H14" i="23"/>
  <c r="K14" i="23" s="1"/>
  <c r="E14" i="23"/>
  <c r="J13" i="23"/>
  <c r="I13" i="23"/>
  <c r="H13" i="23"/>
  <c r="E13" i="23"/>
  <c r="E35" i="23" s="1"/>
  <c r="J12" i="23"/>
  <c r="I12" i="23"/>
  <c r="H12" i="23"/>
  <c r="K12" i="23" s="1"/>
  <c r="E12" i="23"/>
  <c r="J11" i="23"/>
  <c r="I11" i="23"/>
  <c r="H11" i="23"/>
  <c r="E11" i="23"/>
  <c r="K11" i="23" s="1"/>
  <c r="J10" i="23"/>
  <c r="I10" i="23"/>
  <c r="H10" i="23"/>
  <c r="H35" i="23" s="1"/>
  <c r="E10" i="23"/>
  <c r="G35" i="22"/>
  <c r="F35" i="22"/>
  <c r="I35" i="22" s="1"/>
  <c r="D35" i="22"/>
  <c r="J35" i="22" s="1"/>
  <c r="C35" i="22"/>
  <c r="J34" i="22"/>
  <c r="I34" i="22"/>
  <c r="H34" i="22"/>
  <c r="E34" i="22"/>
  <c r="K34" i="22" s="1"/>
  <c r="J33" i="22"/>
  <c r="I33" i="22"/>
  <c r="H33" i="22"/>
  <c r="K33" i="22" s="1"/>
  <c r="E33" i="22"/>
  <c r="J32" i="22"/>
  <c r="I32" i="22"/>
  <c r="H32" i="22"/>
  <c r="E32" i="22"/>
  <c r="K32" i="22" s="1"/>
  <c r="J31" i="22"/>
  <c r="I31" i="22"/>
  <c r="H31" i="22"/>
  <c r="K31" i="22" s="1"/>
  <c r="E31" i="22"/>
  <c r="J30" i="22"/>
  <c r="I30" i="22"/>
  <c r="H30" i="22"/>
  <c r="E30" i="22"/>
  <c r="K30" i="22" s="1"/>
  <c r="J29" i="22"/>
  <c r="I29" i="22"/>
  <c r="H29" i="22"/>
  <c r="K29" i="22" s="1"/>
  <c r="E29" i="22"/>
  <c r="J28" i="22"/>
  <c r="I28" i="22"/>
  <c r="H28" i="22"/>
  <c r="E28" i="22"/>
  <c r="K28" i="22" s="1"/>
  <c r="J27" i="22"/>
  <c r="I27" i="22"/>
  <c r="H27" i="22"/>
  <c r="K27" i="22" s="1"/>
  <c r="E27" i="22"/>
  <c r="J26" i="22"/>
  <c r="I26" i="22"/>
  <c r="H26" i="22"/>
  <c r="E26" i="22"/>
  <c r="K26" i="22" s="1"/>
  <c r="J25" i="22"/>
  <c r="I25" i="22"/>
  <c r="H25" i="22"/>
  <c r="K25" i="22" s="1"/>
  <c r="E25" i="22"/>
  <c r="J24" i="22"/>
  <c r="I24" i="22"/>
  <c r="H24" i="22"/>
  <c r="E24" i="22"/>
  <c r="K24" i="22" s="1"/>
  <c r="J23" i="22"/>
  <c r="I23" i="22"/>
  <c r="H23" i="22"/>
  <c r="K23" i="22" s="1"/>
  <c r="E23" i="22"/>
  <c r="J22" i="22"/>
  <c r="I22" i="22"/>
  <c r="H22" i="22"/>
  <c r="E22" i="22"/>
  <c r="K22" i="22" s="1"/>
  <c r="J21" i="22"/>
  <c r="I21" i="22"/>
  <c r="H21" i="22"/>
  <c r="K21" i="22" s="1"/>
  <c r="E21" i="22"/>
  <c r="J20" i="22"/>
  <c r="I20" i="22"/>
  <c r="H20" i="22"/>
  <c r="E20" i="22"/>
  <c r="K20" i="22" s="1"/>
  <c r="J19" i="22"/>
  <c r="I19" i="22"/>
  <c r="H19" i="22"/>
  <c r="K19" i="22" s="1"/>
  <c r="E19" i="22"/>
  <c r="J18" i="22"/>
  <c r="I18" i="22"/>
  <c r="H18" i="22"/>
  <c r="E18" i="22"/>
  <c r="K18" i="22" s="1"/>
  <c r="J17" i="22"/>
  <c r="I17" i="22"/>
  <c r="H17" i="22"/>
  <c r="K17" i="22" s="1"/>
  <c r="E17" i="22"/>
  <c r="J16" i="22"/>
  <c r="I16" i="22"/>
  <c r="H16" i="22"/>
  <c r="E16" i="22"/>
  <c r="K16" i="22" s="1"/>
  <c r="J15" i="22"/>
  <c r="I15" i="22"/>
  <c r="H15" i="22"/>
  <c r="K15" i="22" s="1"/>
  <c r="E15" i="22"/>
  <c r="J14" i="22"/>
  <c r="I14" i="22"/>
  <c r="H14" i="22"/>
  <c r="E14" i="22"/>
  <c r="K14" i="22" s="1"/>
  <c r="J13" i="22"/>
  <c r="I13" i="22"/>
  <c r="H13" i="22"/>
  <c r="K13" i="22" s="1"/>
  <c r="E13" i="22"/>
  <c r="J12" i="22"/>
  <c r="I12" i="22"/>
  <c r="H12" i="22"/>
  <c r="E12" i="22"/>
  <c r="K12" i="22" s="1"/>
  <c r="J11" i="22"/>
  <c r="I11" i="22"/>
  <c r="H11" i="22"/>
  <c r="K11" i="22" s="1"/>
  <c r="E11" i="22"/>
  <c r="J10" i="22"/>
  <c r="I10" i="22"/>
  <c r="H10" i="22"/>
  <c r="E10" i="22"/>
  <c r="K10" i="22" s="1"/>
  <c r="G35" i="21"/>
  <c r="J35" i="21" s="1"/>
  <c r="F35" i="21"/>
  <c r="D35" i="21"/>
  <c r="C35" i="21"/>
  <c r="I35" i="21" s="1"/>
  <c r="J34" i="21"/>
  <c r="I34" i="21"/>
  <c r="H34" i="21"/>
  <c r="K34" i="21" s="1"/>
  <c r="E34" i="21"/>
  <c r="J33" i="21"/>
  <c r="I33" i="21"/>
  <c r="H33" i="21"/>
  <c r="E33" i="21"/>
  <c r="K33" i="21" s="1"/>
  <c r="J32" i="21"/>
  <c r="I32" i="21"/>
  <c r="H32" i="21"/>
  <c r="K32" i="21" s="1"/>
  <c r="E32" i="21"/>
  <c r="J31" i="21"/>
  <c r="I31" i="21"/>
  <c r="H31" i="21"/>
  <c r="E31" i="21"/>
  <c r="K31" i="21" s="1"/>
  <c r="J30" i="21"/>
  <c r="I30" i="21"/>
  <c r="H30" i="21"/>
  <c r="K30" i="21" s="1"/>
  <c r="E30" i="21"/>
  <c r="J29" i="21"/>
  <c r="I29" i="21"/>
  <c r="H29" i="21"/>
  <c r="E29" i="21"/>
  <c r="K29" i="21" s="1"/>
  <c r="J28" i="21"/>
  <c r="I28" i="21"/>
  <c r="H28" i="21"/>
  <c r="K28" i="21" s="1"/>
  <c r="E28" i="21"/>
  <c r="J27" i="21"/>
  <c r="I27" i="21"/>
  <c r="H27" i="21"/>
  <c r="E27" i="21"/>
  <c r="K27" i="21" s="1"/>
  <c r="J26" i="21"/>
  <c r="I26" i="21"/>
  <c r="H26" i="21"/>
  <c r="K26" i="21" s="1"/>
  <c r="E26" i="21"/>
  <c r="J25" i="21"/>
  <c r="I25" i="21"/>
  <c r="H25" i="21"/>
  <c r="E25" i="21"/>
  <c r="K25" i="21" s="1"/>
  <c r="J24" i="21"/>
  <c r="I24" i="21"/>
  <c r="H24" i="21"/>
  <c r="K24" i="21" s="1"/>
  <c r="E24" i="21"/>
  <c r="J23" i="21"/>
  <c r="I23" i="21"/>
  <c r="H23" i="21"/>
  <c r="E23" i="21"/>
  <c r="K23" i="21" s="1"/>
  <c r="J22" i="21"/>
  <c r="I22" i="21"/>
  <c r="H22" i="21"/>
  <c r="K22" i="21" s="1"/>
  <c r="E22" i="21"/>
  <c r="J21" i="21"/>
  <c r="I21" i="21"/>
  <c r="H21" i="21"/>
  <c r="E21" i="21"/>
  <c r="K21" i="21" s="1"/>
  <c r="J20" i="21"/>
  <c r="I20" i="21"/>
  <c r="H20" i="21"/>
  <c r="K20" i="21" s="1"/>
  <c r="E20" i="21"/>
  <c r="J19" i="21"/>
  <c r="I19" i="21"/>
  <c r="H19" i="21"/>
  <c r="E19" i="21"/>
  <c r="K19" i="21" s="1"/>
  <c r="J18" i="21"/>
  <c r="I18" i="21"/>
  <c r="H18" i="21"/>
  <c r="K18" i="21" s="1"/>
  <c r="E18" i="21"/>
  <c r="J17" i="21"/>
  <c r="I17" i="21"/>
  <c r="H17" i="21"/>
  <c r="E17" i="21"/>
  <c r="K17" i="21" s="1"/>
  <c r="J16" i="21"/>
  <c r="I16" i="21"/>
  <c r="H16" i="21"/>
  <c r="K16" i="21" s="1"/>
  <c r="E16" i="21"/>
  <c r="J15" i="21"/>
  <c r="I15" i="21"/>
  <c r="H15" i="21"/>
  <c r="E15" i="21"/>
  <c r="K15" i="21" s="1"/>
  <c r="J14" i="21"/>
  <c r="I14" i="21"/>
  <c r="H14" i="21"/>
  <c r="K14" i="21" s="1"/>
  <c r="E14" i="21"/>
  <c r="J13" i="21"/>
  <c r="I13" i="21"/>
  <c r="H13" i="21"/>
  <c r="E13" i="21"/>
  <c r="K13" i="21" s="1"/>
  <c r="J12" i="21"/>
  <c r="I12" i="21"/>
  <c r="H12" i="21"/>
  <c r="K12" i="21" s="1"/>
  <c r="E12" i="21"/>
  <c r="J11" i="21"/>
  <c r="I11" i="21"/>
  <c r="H11" i="21"/>
  <c r="E11" i="21"/>
  <c r="K11" i="21" s="1"/>
  <c r="J10" i="21"/>
  <c r="I10" i="21"/>
  <c r="H10" i="21"/>
  <c r="E10" i="21"/>
  <c r="J35" i="20"/>
  <c r="G35" i="20"/>
  <c r="F35" i="20"/>
  <c r="I35" i="20" s="1"/>
  <c r="D35" i="20"/>
  <c r="C35" i="20"/>
  <c r="J34" i="20"/>
  <c r="I34" i="20"/>
  <c r="H34" i="20"/>
  <c r="E34" i="20"/>
  <c r="K34" i="20" s="1"/>
  <c r="J33" i="20"/>
  <c r="I33" i="20"/>
  <c r="H33" i="20"/>
  <c r="K33" i="20" s="1"/>
  <c r="E33" i="20"/>
  <c r="J32" i="20"/>
  <c r="I32" i="20"/>
  <c r="H32" i="20"/>
  <c r="E32" i="20"/>
  <c r="K32" i="20" s="1"/>
  <c r="J31" i="20"/>
  <c r="I31" i="20"/>
  <c r="H31" i="20"/>
  <c r="K31" i="20" s="1"/>
  <c r="E31" i="20"/>
  <c r="J30" i="20"/>
  <c r="I30" i="20"/>
  <c r="H30" i="20"/>
  <c r="E30" i="20"/>
  <c r="K30" i="20" s="1"/>
  <c r="J29" i="20"/>
  <c r="I29" i="20"/>
  <c r="H29" i="20"/>
  <c r="K29" i="20" s="1"/>
  <c r="E29" i="20"/>
  <c r="J28" i="20"/>
  <c r="I28" i="20"/>
  <c r="H28" i="20"/>
  <c r="E28" i="20"/>
  <c r="K28" i="20" s="1"/>
  <c r="J27" i="20"/>
  <c r="I27" i="20"/>
  <c r="H27" i="20"/>
  <c r="K27" i="20" s="1"/>
  <c r="E27" i="20"/>
  <c r="J26" i="20"/>
  <c r="I26" i="20"/>
  <c r="H26" i="20"/>
  <c r="E26" i="20"/>
  <c r="K26" i="20" s="1"/>
  <c r="J25" i="20"/>
  <c r="I25" i="20"/>
  <c r="H25" i="20"/>
  <c r="K25" i="20" s="1"/>
  <c r="E25" i="20"/>
  <c r="J24" i="20"/>
  <c r="I24" i="20"/>
  <c r="H24" i="20"/>
  <c r="E24" i="20"/>
  <c r="K24" i="20" s="1"/>
  <c r="J23" i="20"/>
  <c r="I23" i="20"/>
  <c r="H23" i="20"/>
  <c r="K23" i="20" s="1"/>
  <c r="E23" i="20"/>
  <c r="J22" i="20"/>
  <c r="I22" i="20"/>
  <c r="H22" i="20"/>
  <c r="E22" i="20"/>
  <c r="K22" i="20" s="1"/>
  <c r="J21" i="20"/>
  <c r="I21" i="20"/>
  <c r="H21" i="20"/>
  <c r="K21" i="20" s="1"/>
  <c r="E21" i="20"/>
  <c r="J20" i="20"/>
  <c r="I20" i="20"/>
  <c r="H20" i="20"/>
  <c r="E20" i="20"/>
  <c r="K20" i="20" s="1"/>
  <c r="J19" i="20"/>
  <c r="I19" i="20"/>
  <c r="H19" i="20"/>
  <c r="K19" i="20" s="1"/>
  <c r="E19" i="20"/>
  <c r="J18" i="20"/>
  <c r="I18" i="20"/>
  <c r="H18" i="20"/>
  <c r="E18" i="20"/>
  <c r="K18" i="20" s="1"/>
  <c r="J17" i="20"/>
  <c r="I17" i="20"/>
  <c r="H17" i="20"/>
  <c r="K17" i="20" s="1"/>
  <c r="E17" i="20"/>
  <c r="J16" i="20"/>
  <c r="I16" i="20"/>
  <c r="H16" i="20"/>
  <c r="E16" i="20"/>
  <c r="K16" i="20" s="1"/>
  <c r="J15" i="20"/>
  <c r="I15" i="20"/>
  <c r="H15" i="20"/>
  <c r="K15" i="20" s="1"/>
  <c r="E15" i="20"/>
  <c r="J14" i="20"/>
  <c r="I14" i="20"/>
  <c r="H14" i="20"/>
  <c r="E14" i="20"/>
  <c r="K14" i="20" s="1"/>
  <c r="J13" i="20"/>
  <c r="I13" i="20"/>
  <c r="H13" i="20"/>
  <c r="K13" i="20" s="1"/>
  <c r="E13" i="20"/>
  <c r="J12" i="20"/>
  <c r="I12" i="20"/>
  <c r="H12" i="20"/>
  <c r="E12" i="20"/>
  <c r="K12" i="20" s="1"/>
  <c r="J11" i="20"/>
  <c r="I11" i="20"/>
  <c r="H11" i="20"/>
  <c r="K11" i="20" s="1"/>
  <c r="E11" i="20"/>
  <c r="J10" i="20"/>
  <c r="I10" i="20"/>
  <c r="H10" i="20"/>
  <c r="H35" i="20" s="1"/>
  <c r="E10" i="20"/>
  <c r="I35" i="19"/>
  <c r="G35" i="19"/>
  <c r="J35" i="19" s="1"/>
  <c r="F35" i="19"/>
  <c r="D35" i="19"/>
  <c r="C35" i="19"/>
  <c r="J34" i="19"/>
  <c r="I34" i="19"/>
  <c r="H34" i="19"/>
  <c r="K34" i="19" s="1"/>
  <c r="E34" i="19"/>
  <c r="J33" i="19"/>
  <c r="I33" i="19"/>
  <c r="H33" i="19"/>
  <c r="E33" i="19"/>
  <c r="K33" i="19" s="1"/>
  <c r="J32" i="19"/>
  <c r="I32" i="19"/>
  <c r="H32" i="19"/>
  <c r="K32" i="19" s="1"/>
  <c r="E32" i="19"/>
  <c r="J31" i="19"/>
  <c r="I31" i="19"/>
  <c r="H31" i="19"/>
  <c r="E31" i="19"/>
  <c r="K31" i="19" s="1"/>
  <c r="J30" i="19"/>
  <c r="I30" i="19"/>
  <c r="H30" i="19"/>
  <c r="K30" i="19" s="1"/>
  <c r="E30" i="19"/>
  <c r="J29" i="19"/>
  <c r="I29" i="19"/>
  <c r="H29" i="19"/>
  <c r="E29" i="19"/>
  <c r="K29" i="19" s="1"/>
  <c r="J28" i="19"/>
  <c r="I28" i="19"/>
  <c r="H28" i="19"/>
  <c r="K28" i="19" s="1"/>
  <c r="E28" i="19"/>
  <c r="J27" i="19"/>
  <c r="I27" i="19"/>
  <c r="H27" i="19"/>
  <c r="E27" i="19"/>
  <c r="K27" i="19" s="1"/>
  <c r="J26" i="19"/>
  <c r="I26" i="19"/>
  <c r="H26" i="19"/>
  <c r="K26" i="19" s="1"/>
  <c r="E26" i="19"/>
  <c r="J25" i="19"/>
  <c r="I25" i="19"/>
  <c r="H25" i="19"/>
  <c r="E25" i="19"/>
  <c r="K25" i="19" s="1"/>
  <c r="J24" i="19"/>
  <c r="I24" i="19"/>
  <c r="H24" i="19"/>
  <c r="K24" i="19" s="1"/>
  <c r="E24" i="19"/>
  <c r="J23" i="19"/>
  <c r="I23" i="19"/>
  <c r="H23" i="19"/>
  <c r="K23" i="19" s="1"/>
  <c r="E23" i="19"/>
  <c r="J22" i="19"/>
  <c r="I22" i="19"/>
  <c r="H22" i="19"/>
  <c r="K22" i="19" s="1"/>
  <c r="E22" i="19"/>
  <c r="J21" i="19"/>
  <c r="I21" i="19"/>
  <c r="H21" i="19"/>
  <c r="E21" i="19"/>
  <c r="K21" i="19" s="1"/>
  <c r="J20" i="19"/>
  <c r="I20" i="19"/>
  <c r="H20" i="19"/>
  <c r="K20" i="19" s="1"/>
  <c r="E20" i="19"/>
  <c r="J19" i="19"/>
  <c r="I19" i="19"/>
  <c r="H19" i="19"/>
  <c r="K19" i="19" s="1"/>
  <c r="E19" i="19"/>
  <c r="J18" i="19"/>
  <c r="I18" i="19"/>
  <c r="H18" i="19"/>
  <c r="K18" i="19" s="1"/>
  <c r="E18" i="19"/>
  <c r="J17" i="19"/>
  <c r="I17" i="19"/>
  <c r="H17" i="19"/>
  <c r="E17" i="19"/>
  <c r="K17" i="19" s="1"/>
  <c r="J16" i="19"/>
  <c r="I16" i="19"/>
  <c r="H16" i="19"/>
  <c r="K16" i="19" s="1"/>
  <c r="E16" i="19"/>
  <c r="J15" i="19"/>
  <c r="I15" i="19"/>
  <c r="H15" i="19"/>
  <c r="E15" i="19"/>
  <c r="K15" i="19" s="1"/>
  <c r="J14" i="19"/>
  <c r="I14" i="19"/>
  <c r="H14" i="19"/>
  <c r="K14" i="19" s="1"/>
  <c r="E14" i="19"/>
  <c r="J13" i="19"/>
  <c r="I13" i="19"/>
  <c r="H13" i="19"/>
  <c r="E13" i="19"/>
  <c r="E35" i="19" s="1"/>
  <c r="J12" i="19"/>
  <c r="I12" i="19"/>
  <c r="H12" i="19"/>
  <c r="K12" i="19" s="1"/>
  <c r="E12" i="19"/>
  <c r="J11" i="19"/>
  <c r="I11" i="19"/>
  <c r="H11" i="19"/>
  <c r="E11" i="19"/>
  <c r="K11" i="19" s="1"/>
  <c r="J10" i="19"/>
  <c r="I10" i="19"/>
  <c r="H10" i="19"/>
  <c r="H35" i="19" s="1"/>
  <c r="E10" i="19"/>
  <c r="G35" i="18"/>
  <c r="J35" i="18" s="1"/>
  <c r="F35" i="18"/>
  <c r="I35" i="18" s="1"/>
  <c r="D35" i="18"/>
  <c r="C35" i="18"/>
  <c r="J34" i="18"/>
  <c r="I34" i="18"/>
  <c r="H34" i="18"/>
  <c r="K34" i="18" s="1"/>
  <c r="E34" i="18"/>
  <c r="J33" i="18"/>
  <c r="I33" i="18"/>
  <c r="H33" i="18"/>
  <c r="K33" i="18" s="1"/>
  <c r="E33" i="18"/>
  <c r="J32" i="18"/>
  <c r="I32" i="18"/>
  <c r="H32" i="18"/>
  <c r="E32" i="18"/>
  <c r="K32" i="18" s="1"/>
  <c r="J31" i="18"/>
  <c r="I31" i="18"/>
  <c r="H31" i="18"/>
  <c r="K31" i="18" s="1"/>
  <c r="E31" i="18"/>
  <c r="J30" i="18"/>
  <c r="I30" i="18"/>
  <c r="H30" i="18"/>
  <c r="K30" i="18" s="1"/>
  <c r="E30" i="18"/>
  <c r="J29" i="18"/>
  <c r="I29" i="18"/>
  <c r="H29" i="18"/>
  <c r="K29" i="18" s="1"/>
  <c r="E29" i="18"/>
  <c r="J28" i="18"/>
  <c r="I28" i="18"/>
  <c r="H28" i="18"/>
  <c r="E28" i="18"/>
  <c r="K28" i="18" s="1"/>
  <c r="J27" i="18"/>
  <c r="I27" i="18"/>
  <c r="H27" i="18"/>
  <c r="K27" i="18" s="1"/>
  <c r="E27" i="18"/>
  <c r="J26" i="18"/>
  <c r="I26" i="18"/>
  <c r="H26" i="18"/>
  <c r="K26" i="18" s="1"/>
  <c r="E26" i="18"/>
  <c r="J25" i="18"/>
  <c r="I25" i="18"/>
  <c r="H25" i="18"/>
  <c r="K25" i="18" s="1"/>
  <c r="E25" i="18"/>
  <c r="J24" i="18"/>
  <c r="I24" i="18"/>
  <c r="H24" i="18"/>
  <c r="E24" i="18"/>
  <c r="K24" i="18" s="1"/>
  <c r="J23" i="18"/>
  <c r="I23" i="18"/>
  <c r="H23" i="18"/>
  <c r="K23" i="18" s="1"/>
  <c r="E23" i="18"/>
  <c r="J22" i="18"/>
  <c r="I22" i="18"/>
  <c r="H22" i="18"/>
  <c r="K22" i="18" s="1"/>
  <c r="E22" i="18"/>
  <c r="J21" i="18"/>
  <c r="I21" i="18"/>
  <c r="H21" i="18"/>
  <c r="K21" i="18" s="1"/>
  <c r="E21" i="18"/>
  <c r="J20" i="18"/>
  <c r="I20" i="18"/>
  <c r="H20" i="18"/>
  <c r="E20" i="18"/>
  <c r="K20" i="18" s="1"/>
  <c r="J19" i="18"/>
  <c r="I19" i="18"/>
  <c r="H19" i="18"/>
  <c r="K19" i="18" s="1"/>
  <c r="E19" i="18"/>
  <c r="J18" i="18"/>
  <c r="I18" i="18"/>
  <c r="H18" i="18"/>
  <c r="K18" i="18" s="1"/>
  <c r="E18" i="18"/>
  <c r="J17" i="18"/>
  <c r="I17" i="18"/>
  <c r="H17" i="18"/>
  <c r="K17" i="18" s="1"/>
  <c r="E17" i="18"/>
  <c r="J16" i="18"/>
  <c r="I16" i="18"/>
  <c r="H16" i="18"/>
  <c r="E16" i="18"/>
  <c r="K16" i="18" s="1"/>
  <c r="J15" i="18"/>
  <c r="I15" i="18"/>
  <c r="H15" i="18"/>
  <c r="K15" i="18" s="1"/>
  <c r="E15" i="18"/>
  <c r="J14" i="18"/>
  <c r="I14" i="18"/>
  <c r="H14" i="18"/>
  <c r="K14" i="18" s="1"/>
  <c r="E14" i="18"/>
  <c r="J13" i="18"/>
  <c r="I13" i="18"/>
  <c r="H13" i="18"/>
  <c r="K13" i="18" s="1"/>
  <c r="E13" i="18"/>
  <c r="J12" i="18"/>
  <c r="I12" i="18"/>
  <c r="H12" i="18"/>
  <c r="E12" i="18"/>
  <c r="K12" i="18" s="1"/>
  <c r="J11" i="18"/>
  <c r="I11" i="18"/>
  <c r="H11" i="18"/>
  <c r="K11" i="18" s="1"/>
  <c r="E11" i="18"/>
  <c r="J10" i="18"/>
  <c r="I10" i="18"/>
  <c r="H10" i="18"/>
  <c r="K10" i="18" s="1"/>
  <c r="E10" i="18"/>
  <c r="G35" i="17"/>
  <c r="J35" i="17" s="1"/>
  <c r="F35" i="17"/>
  <c r="I35" i="17" s="1"/>
  <c r="D35" i="17"/>
  <c r="C35" i="17"/>
  <c r="J34" i="17"/>
  <c r="I34" i="17"/>
  <c r="H34" i="17"/>
  <c r="K34" i="17" s="1"/>
  <c r="E34" i="17"/>
  <c r="J33" i="17"/>
  <c r="I33" i="17"/>
  <c r="H33" i="17"/>
  <c r="E33" i="17"/>
  <c r="K33" i="17" s="1"/>
  <c r="J32" i="17"/>
  <c r="I32" i="17"/>
  <c r="H32" i="17"/>
  <c r="K32" i="17" s="1"/>
  <c r="E32" i="17"/>
  <c r="J31" i="17"/>
  <c r="I31" i="17"/>
  <c r="H31" i="17"/>
  <c r="E31" i="17"/>
  <c r="K31" i="17" s="1"/>
  <c r="J30" i="17"/>
  <c r="I30" i="17"/>
  <c r="H30" i="17"/>
  <c r="K30" i="17" s="1"/>
  <c r="E30" i="17"/>
  <c r="J29" i="17"/>
  <c r="I29" i="17"/>
  <c r="H29" i="17"/>
  <c r="E29" i="17"/>
  <c r="K29" i="17" s="1"/>
  <c r="J28" i="17"/>
  <c r="I28" i="17"/>
  <c r="H28" i="17"/>
  <c r="K28" i="17" s="1"/>
  <c r="E28" i="17"/>
  <c r="J27" i="17"/>
  <c r="I27" i="17"/>
  <c r="H27" i="17"/>
  <c r="E27" i="17"/>
  <c r="K27" i="17" s="1"/>
  <c r="J26" i="17"/>
  <c r="I26" i="17"/>
  <c r="H26" i="17"/>
  <c r="K26" i="17" s="1"/>
  <c r="E26" i="17"/>
  <c r="J25" i="17"/>
  <c r="I25" i="17"/>
  <c r="H25" i="17"/>
  <c r="E25" i="17"/>
  <c r="K25" i="17" s="1"/>
  <c r="J24" i="17"/>
  <c r="I24" i="17"/>
  <c r="H24" i="17"/>
  <c r="K24" i="17" s="1"/>
  <c r="E24" i="17"/>
  <c r="J23" i="17"/>
  <c r="I23" i="17"/>
  <c r="H23" i="17"/>
  <c r="E23" i="17"/>
  <c r="K23" i="17" s="1"/>
  <c r="J22" i="17"/>
  <c r="I22" i="17"/>
  <c r="H22" i="17"/>
  <c r="K22" i="17" s="1"/>
  <c r="E22" i="17"/>
  <c r="J21" i="17"/>
  <c r="I21" i="17"/>
  <c r="H21" i="17"/>
  <c r="E21" i="17"/>
  <c r="K21" i="17" s="1"/>
  <c r="J20" i="17"/>
  <c r="I20" i="17"/>
  <c r="H20" i="17"/>
  <c r="K20" i="17" s="1"/>
  <c r="E20" i="17"/>
  <c r="J19" i="17"/>
  <c r="I19" i="17"/>
  <c r="H19" i="17"/>
  <c r="E19" i="17"/>
  <c r="K19" i="17" s="1"/>
  <c r="J18" i="17"/>
  <c r="I18" i="17"/>
  <c r="H18" i="17"/>
  <c r="K18" i="17" s="1"/>
  <c r="E18" i="17"/>
  <c r="J17" i="17"/>
  <c r="I17" i="17"/>
  <c r="H17" i="17"/>
  <c r="E17" i="17"/>
  <c r="K17" i="17" s="1"/>
  <c r="J16" i="17"/>
  <c r="I16" i="17"/>
  <c r="H16" i="17"/>
  <c r="K16" i="17" s="1"/>
  <c r="E16" i="17"/>
  <c r="J15" i="17"/>
  <c r="I15" i="17"/>
  <c r="H15" i="17"/>
  <c r="E15" i="17"/>
  <c r="K15" i="17" s="1"/>
  <c r="J14" i="17"/>
  <c r="I14" i="17"/>
  <c r="H14" i="17"/>
  <c r="K14" i="17" s="1"/>
  <c r="E14" i="17"/>
  <c r="J13" i="17"/>
  <c r="I13" i="17"/>
  <c r="H13" i="17"/>
  <c r="E13" i="17"/>
  <c r="K13" i="17" s="1"/>
  <c r="J12" i="17"/>
  <c r="I12" i="17"/>
  <c r="H12" i="17"/>
  <c r="K12" i="17" s="1"/>
  <c r="E12" i="17"/>
  <c r="J11" i="17"/>
  <c r="I11" i="17"/>
  <c r="H11" i="17"/>
  <c r="E11" i="17"/>
  <c r="K11" i="17" s="1"/>
  <c r="J10" i="17"/>
  <c r="I10" i="17"/>
  <c r="H10" i="17"/>
  <c r="E10" i="17"/>
  <c r="E35" i="17" s="1"/>
  <c r="J35" i="15"/>
  <c r="G35" i="15"/>
  <c r="F35" i="15"/>
  <c r="I35" i="15" s="1"/>
  <c r="D35" i="15"/>
  <c r="C35" i="15"/>
  <c r="J34" i="15"/>
  <c r="I34" i="15"/>
  <c r="H34" i="15"/>
  <c r="E34" i="15"/>
  <c r="K34" i="15" s="1"/>
  <c r="J33" i="15"/>
  <c r="I33" i="15"/>
  <c r="H33" i="15"/>
  <c r="K33" i="15" s="1"/>
  <c r="E33" i="15"/>
  <c r="J32" i="15"/>
  <c r="I32" i="15"/>
  <c r="H32" i="15"/>
  <c r="E32" i="15"/>
  <c r="K32" i="15" s="1"/>
  <c r="J31" i="15"/>
  <c r="I31" i="15"/>
  <c r="H31" i="15"/>
  <c r="K31" i="15" s="1"/>
  <c r="E31" i="15"/>
  <c r="J30" i="15"/>
  <c r="I30" i="15"/>
  <c r="H30" i="15"/>
  <c r="E30" i="15"/>
  <c r="K30" i="15" s="1"/>
  <c r="J29" i="15"/>
  <c r="I29" i="15"/>
  <c r="H29" i="15"/>
  <c r="K29" i="15" s="1"/>
  <c r="E29" i="15"/>
  <c r="J28" i="15"/>
  <c r="I28" i="15"/>
  <c r="H28" i="15"/>
  <c r="E28" i="15"/>
  <c r="K28" i="15" s="1"/>
  <c r="J27" i="15"/>
  <c r="I27" i="15"/>
  <c r="H27" i="15"/>
  <c r="K27" i="15" s="1"/>
  <c r="E27" i="15"/>
  <c r="J26" i="15"/>
  <c r="I26" i="15"/>
  <c r="H26" i="15"/>
  <c r="E26" i="15"/>
  <c r="K26" i="15" s="1"/>
  <c r="J25" i="15"/>
  <c r="I25" i="15"/>
  <c r="H25" i="15"/>
  <c r="K25" i="15" s="1"/>
  <c r="E25" i="15"/>
  <c r="J24" i="15"/>
  <c r="I24" i="15"/>
  <c r="H24" i="15"/>
  <c r="E24" i="15"/>
  <c r="K24" i="15" s="1"/>
  <c r="J23" i="15"/>
  <c r="I23" i="15"/>
  <c r="H23" i="15"/>
  <c r="K23" i="15" s="1"/>
  <c r="E23" i="15"/>
  <c r="J22" i="15"/>
  <c r="I22" i="15"/>
  <c r="H22" i="15"/>
  <c r="E22" i="15"/>
  <c r="K22" i="15" s="1"/>
  <c r="J21" i="15"/>
  <c r="I21" i="15"/>
  <c r="H21" i="15"/>
  <c r="K21" i="15" s="1"/>
  <c r="E21" i="15"/>
  <c r="J20" i="15"/>
  <c r="I20" i="15"/>
  <c r="H20" i="15"/>
  <c r="E20" i="15"/>
  <c r="K20" i="15" s="1"/>
  <c r="J19" i="15"/>
  <c r="I19" i="15"/>
  <c r="H19" i="15"/>
  <c r="K19" i="15" s="1"/>
  <c r="E19" i="15"/>
  <c r="J18" i="15"/>
  <c r="I18" i="15"/>
  <c r="H18" i="15"/>
  <c r="E18" i="15"/>
  <c r="K18" i="15" s="1"/>
  <c r="J17" i="15"/>
  <c r="I17" i="15"/>
  <c r="H17" i="15"/>
  <c r="K17" i="15" s="1"/>
  <c r="E17" i="15"/>
  <c r="J16" i="15"/>
  <c r="I16" i="15"/>
  <c r="H16" i="15"/>
  <c r="E16" i="15"/>
  <c r="K16" i="15" s="1"/>
  <c r="J15" i="15"/>
  <c r="I15" i="15"/>
  <c r="H15" i="15"/>
  <c r="K15" i="15" s="1"/>
  <c r="E15" i="15"/>
  <c r="J14" i="15"/>
  <c r="I14" i="15"/>
  <c r="H14" i="15"/>
  <c r="E14" i="15"/>
  <c r="K14" i="15" s="1"/>
  <c r="J13" i="15"/>
  <c r="I13" i="15"/>
  <c r="H13" i="15"/>
  <c r="E13" i="15"/>
  <c r="J12" i="15"/>
  <c r="I12" i="15"/>
  <c r="H12" i="15"/>
  <c r="E12" i="15"/>
  <c r="K12" i="15" s="1"/>
  <c r="J11" i="15"/>
  <c r="I11" i="15"/>
  <c r="H11" i="15"/>
  <c r="K11" i="15" s="1"/>
  <c r="E11" i="15"/>
  <c r="J10" i="15"/>
  <c r="I10" i="15"/>
  <c r="H10" i="15"/>
  <c r="K10" i="15" s="1"/>
  <c r="E10" i="15"/>
  <c r="G35" i="14"/>
  <c r="J35" i="14" s="1"/>
  <c r="F35" i="14"/>
  <c r="I35" i="14" s="1"/>
  <c r="D35" i="14"/>
  <c r="C35" i="14"/>
  <c r="J34" i="14"/>
  <c r="I34" i="14"/>
  <c r="H34" i="14"/>
  <c r="K34" i="14" s="1"/>
  <c r="E34" i="14"/>
  <c r="J33" i="14"/>
  <c r="I33" i="14"/>
  <c r="H33" i="14"/>
  <c r="K33" i="14" s="1"/>
  <c r="E33" i="14"/>
  <c r="J32" i="14"/>
  <c r="I32" i="14"/>
  <c r="H32" i="14"/>
  <c r="E32" i="14"/>
  <c r="K32" i="14" s="1"/>
  <c r="J31" i="14"/>
  <c r="I31" i="14"/>
  <c r="H31" i="14"/>
  <c r="E31" i="14"/>
  <c r="K31" i="14" s="1"/>
  <c r="J30" i="14"/>
  <c r="I30" i="14"/>
  <c r="H30" i="14"/>
  <c r="K30" i="14" s="1"/>
  <c r="E30" i="14"/>
  <c r="J29" i="14"/>
  <c r="I29" i="14"/>
  <c r="H29" i="14"/>
  <c r="E29" i="14"/>
  <c r="K29" i="14" s="1"/>
  <c r="J28" i="14"/>
  <c r="I28" i="14"/>
  <c r="H28" i="14"/>
  <c r="E28" i="14"/>
  <c r="K28" i="14" s="1"/>
  <c r="J27" i="14"/>
  <c r="I27" i="14"/>
  <c r="H27" i="14"/>
  <c r="E27" i="14"/>
  <c r="K27" i="14" s="1"/>
  <c r="J26" i="14"/>
  <c r="I26" i="14"/>
  <c r="H26" i="14"/>
  <c r="K26" i="14" s="1"/>
  <c r="E26" i="14"/>
  <c r="J25" i="14"/>
  <c r="I25" i="14"/>
  <c r="H25" i="14"/>
  <c r="E25" i="14"/>
  <c r="K25" i="14" s="1"/>
  <c r="J24" i="14"/>
  <c r="I24" i="14"/>
  <c r="H24" i="14"/>
  <c r="E24" i="14"/>
  <c r="K24" i="14" s="1"/>
  <c r="J23" i="14"/>
  <c r="I23" i="14"/>
  <c r="H23" i="14"/>
  <c r="E23" i="14"/>
  <c r="K23" i="14" s="1"/>
  <c r="J22" i="14"/>
  <c r="I22" i="14"/>
  <c r="H22" i="14"/>
  <c r="K22" i="14" s="1"/>
  <c r="E22" i="14"/>
  <c r="J21" i="14"/>
  <c r="I21" i="14"/>
  <c r="H21" i="14"/>
  <c r="E21" i="14"/>
  <c r="K21" i="14" s="1"/>
  <c r="J20" i="14"/>
  <c r="I20" i="14"/>
  <c r="H20" i="14"/>
  <c r="E20" i="14"/>
  <c r="K20" i="14" s="1"/>
  <c r="J19" i="14"/>
  <c r="I19" i="14"/>
  <c r="H19" i="14"/>
  <c r="E19" i="14"/>
  <c r="K19" i="14" s="1"/>
  <c r="J18" i="14"/>
  <c r="I18" i="14"/>
  <c r="H18" i="14"/>
  <c r="K18" i="14" s="1"/>
  <c r="E18" i="14"/>
  <c r="J17" i="14"/>
  <c r="I17" i="14"/>
  <c r="H17" i="14"/>
  <c r="E17" i="14"/>
  <c r="K17" i="14" s="1"/>
  <c r="J16" i="14"/>
  <c r="I16" i="14"/>
  <c r="H16" i="14"/>
  <c r="E16" i="14"/>
  <c r="K16" i="14" s="1"/>
  <c r="J15" i="14"/>
  <c r="I15" i="14"/>
  <c r="H15" i="14"/>
  <c r="E15" i="14"/>
  <c r="K15" i="14" s="1"/>
  <c r="J14" i="14"/>
  <c r="I14" i="14"/>
  <c r="H14" i="14"/>
  <c r="K14" i="14" s="1"/>
  <c r="E14" i="14"/>
  <c r="J13" i="14"/>
  <c r="I13" i="14"/>
  <c r="H13" i="14"/>
  <c r="E13" i="14"/>
  <c r="K13" i="14" s="1"/>
  <c r="J12" i="14"/>
  <c r="I12" i="14"/>
  <c r="H12" i="14"/>
  <c r="E12" i="14"/>
  <c r="K12" i="14" s="1"/>
  <c r="J11" i="14"/>
  <c r="I11" i="14"/>
  <c r="H11" i="14"/>
  <c r="E11" i="14"/>
  <c r="K11" i="14" s="1"/>
  <c r="J10" i="14"/>
  <c r="I10" i="14"/>
  <c r="H10" i="14"/>
  <c r="K10" i="14" s="1"/>
  <c r="E10" i="14"/>
  <c r="E35" i="14" s="1"/>
  <c r="J35" i="13"/>
  <c r="G35" i="13"/>
  <c r="F35" i="13"/>
  <c r="I35" i="13" s="1"/>
  <c r="D35" i="13"/>
  <c r="C35" i="13"/>
  <c r="J34" i="13"/>
  <c r="I34" i="13"/>
  <c r="H34" i="13"/>
  <c r="E34" i="13"/>
  <c r="K34" i="13" s="1"/>
  <c r="J33" i="13"/>
  <c r="I33" i="13"/>
  <c r="H33" i="13"/>
  <c r="K33" i="13" s="1"/>
  <c r="E33" i="13"/>
  <c r="J32" i="13"/>
  <c r="I32" i="13"/>
  <c r="H32" i="13"/>
  <c r="E32" i="13"/>
  <c r="K32" i="13" s="1"/>
  <c r="J31" i="13"/>
  <c r="I31" i="13"/>
  <c r="H31" i="13"/>
  <c r="E31" i="13"/>
  <c r="K31" i="13" s="1"/>
  <c r="J30" i="13"/>
  <c r="I30" i="13"/>
  <c r="H30" i="13"/>
  <c r="E30" i="13"/>
  <c r="K30" i="13" s="1"/>
  <c r="J29" i="13"/>
  <c r="I29" i="13"/>
  <c r="H29" i="13"/>
  <c r="K29" i="13" s="1"/>
  <c r="E29" i="13"/>
  <c r="J28" i="13"/>
  <c r="I28" i="13"/>
  <c r="H28" i="13"/>
  <c r="E28" i="13"/>
  <c r="K28" i="13" s="1"/>
  <c r="J27" i="13"/>
  <c r="I27" i="13"/>
  <c r="H27" i="13"/>
  <c r="E27" i="13"/>
  <c r="K27" i="13" s="1"/>
  <c r="J26" i="13"/>
  <c r="I26" i="13"/>
  <c r="H26" i="13"/>
  <c r="E26" i="13"/>
  <c r="K26" i="13" s="1"/>
  <c r="J25" i="13"/>
  <c r="I25" i="13"/>
  <c r="H25" i="13"/>
  <c r="K25" i="13" s="1"/>
  <c r="E25" i="13"/>
  <c r="J24" i="13"/>
  <c r="I24" i="13"/>
  <c r="H24" i="13"/>
  <c r="E24" i="13"/>
  <c r="K24" i="13" s="1"/>
  <c r="J23" i="13"/>
  <c r="I23" i="13"/>
  <c r="H23" i="13"/>
  <c r="E23" i="13"/>
  <c r="K23" i="13" s="1"/>
  <c r="J22" i="13"/>
  <c r="I22" i="13"/>
  <c r="H22" i="13"/>
  <c r="E22" i="13"/>
  <c r="K22" i="13" s="1"/>
  <c r="J21" i="13"/>
  <c r="I21" i="13"/>
  <c r="H21" i="13"/>
  <c r="K21" i="13" s="1"/>
  <c r="E21" i="13"/>
  <c r="J20" i="13"/>
  <c r="I20" i="13"/>
  <c r="H20" i="13"/>
  <c r="E20" i="13"/>
  <c r="K20" i="13" s="1"/>
  <c r="J19" i="13"/>
  <c r="I19" i="13"/>
  <c r="H19" i="13"/>
  <c r="E19" i="13"/>
  <c r="K19" i="13" s="1"/>
  <c r="J18" i="13"/>
  <c r="I18" i="13"/>
  <c r="H18" i="13"/>
  <c r="E18" i="13"/>
  <c r="K18" i="13" s="1"/>
  <c r="J17" i="13"/>
  <c r="I17" i="13"/>
  <c r="H17" i="13"/>
  <c r="K17" i="13" s="1"/>
  <c r="E17" i="13"/>
  <c r="J16" i="13"/>
  <c r="I16" i="13"/>
  <c r="H16" i="13"/>
  <c r="E16" i="13"/>
  <c r="K16" i="13" s="1"/>
  <c r="J15" i="13"/>
  <c r="I15" i="13"/>
  <c r="H15" i="13"/>
  <c r="E15" i="13"/>
  <c r="K15" i="13" s="1"/>
  <c r="J14" i="13"/>
  <c r="I14" i="13"/>
  <c r="H14" i="13"/>
  <c r="E14" i="13"/>
  <c r="K14" i="13" s="1"/>
  <c r="J13" i="13"/>
  <c r="I13" i="13"/>
  <c r="H13" i="13"/>
  <c r="K13" i="13" s="1"/>
  <c r="E13" i="13"/>
  <c r="J12" i="13"/>
  <c r="I12" i="13"/>
  <c r="H12" i="13"/>
  <c r="E12" i="13"/>
  <c r="K12" i="13" s="1"/>
  <c r="J11" i="13"/>
  <c r="I11" i="13"/>
  <c r="H11" i="13"/>
  <c r="E11" i="13"/>
  <c r="K11" i="13" s="1"/>
  <c r="J10" i="13"/>
  <c r="I10" i="13"/>
  <c r="H10" i="13"/>
  <c r="H35" i="13" s="1"/>
  <c r="E10" i="13"/>
  <c r="E35" i="13" s="1"/>
  <c r="I35" i="12"/>
  <c r="G35" i="12"/>
  <c r="J35" i="12" s="1"/>
  <c r="F35" i="12"/>
  <c r="D35" i="12"/>
  <c r="C35" i="12"/>
  <c r="J34" i="12"/>
  <c r="I34" i="12"/>
  <c r="H34" i="12"/>
  <c r="K34" i="12" s="1"/>
  <c r="E34" i="12"/>
  <c r="J33" i="12"/>
  <c r="I33" i="12"/>
  <c r="H33" i="12"/>
  <c r="E33" i="12"/>
  <c r="K33" i="12" s="1"/>
  <c r="J32" i="12"/>
  <c r="I32" i="12"/>
  <c r="H32" i="12"/>
  <c r="K32" i="12" s="1"/>
  <c r="E32" i="12"/>
  <c r="J31" i="12"/>
  <c r="I31" i="12"/>
  <c r="H31" i="12"/>
  <c r="E31" i="12"/>
  <c r="K31" i="12" s="1"/>
  <c r="J30" i="12"/>
  <c r="I30" i="12"/>
  <c r="H30" i="12"/>
  <c r="K30" i="12" s="1"/>
  <c r="E30" i="12"/>
  <c r="J29" i="12"/>
  <c r="I29" i="12"/>
  <c r="H29" i="12"/>
  <c r="E29" i="12"/>
  <c r="K29" i="12" s="1"/>
  <c r="J28" i="12"/>
  <c r="I28" i="12"/>
  <c r="H28" i="12"/>
  <c r="K28" i="12" s="1"/>
  <c r="E28" i="12"/>
  <c r="J27" i="12"/>
  <c r="I27" i="12"/>
  <c r="H27" i="12"/>
  <c r="E27" i="12"/>
  <c r="K27" i="12" s="1"/>
  <c r="J26" i="12"/>
  <c r="I26" i="12"/>
  <c r="H26" i="12"/>
  <c r="K26" i="12" s="1"/>
  <c r="E26" i="12"/>
  <c r="J25" i="12"/>
  <c r="I25" i="12"/>
  <c r="H25" i="12"/>
  <c r="E25" i="12"/>
  <c r="K25" i="12" s="1"/>
  <c r="J24" i="12"/>
  <c r="I24" i="12"/>
  <c r="H24" i="12"/>
  <c r="K24" i="12" s="1"/>
  <c r="E24" i="12"/>
  <c r="J23" i="12"/>
  <c r="I23" i="12"/>
  <c r="H23" i="12"/>
  <c r="E23" i="12"/>
  <c r="K23" i="12" s="1"/>
  <c r="J22" i="12"/>
  <c r="I22" i="12"/>
  <c r="H22" i="12"/>
  <c r="K22" i="12" s="1"/>
  <c r="E22" i="12"/>
  <c r="J21" i="12"/>
  <c r="I21" i="12"/>
  <c r="H21" i="12"/>
  <c r="E21" i="12"/>
  <c r="K21" i="12" s="1"/>
  <c r="J20" i="12"/>
  <c r="I20" i="12"/>
  <c r="H20" i="12"/>
  <c r="K20" i="12" s="1"/>
  <c r="E20" i="12"/>
  <c r="J19" i="12"/>
  <c r="I19" i="12"/>
  <c r="H19" i="12"/>
  <c r="E19" i="12"/>
  <c r="K19" i="12" s="1"/>
  <c r="J18" i="12"/>
  <c r="I18" i="12"/>
  <c r="H18" i="12"/>
  <c r="K18" i="12" s="1"/>
  <c r="E18" i="12"/>
  <c r="J17" i="12"/>
  <c r="I17" i="12"/>
  <c r="H17" i="12"/>
  <c r="E17" i="12"/>
  <c r="K17" i="12" s="1"/>
  <c r="J16" i="12"/>
  <c r="I16" i="12"/>
  <c r="H16" i="12"/>
  <c r="K16" i="12" s="1"/>
  <c r="E16" i="12"/>
  <c r="J15" i="12"/>
  <c r="I15" i="12"/>
  <c r="H15" i="12"/>
  <c r="E15" i="12"/>
  <c r="K15" i="12" s="1"/>
  <c r="J14" i="12"/>
  <c r="I14" i="12"/>
  <c r="H14" i="12"/>
  <c r="K14" i="12" s="1"/>
  <c r="E14" i="12"/>
  <c r="J13" i="12"/>
  <c r="I13" i="12"/>
  <c r="H13" i="12"/>
  <c r="E13" i="12"/>
  <c r="K13" i="12" s="1"/>
  <c r="J12" i="12"/>
  <c r="I12" i="12"/>
  <c r="H12" i="12"/>
  <c r="K12" i="12" s="1"/>
  <c r="E12" i="12"/>
  <c r="J11" i="12"/>
  <c r="I11" i="12"/>
  <c r="H11" i="12"/>
  <c r="E11" i="12"/>
  <c r="K11" i="12" s="1"/>
  <c r="J10" i="12"/>
  <c r="I10" i="12"/>
  <c r="H10" i="12"/>
  <c r="H35" i="12" s="1"/>
  <c r="K35" i="12" s="1"/>
  <c r="E10" i="12"/>
  <c r="E35" i="12" s="1"/>
  <c r="G35" i="11"/>
  <c r="J35" i="11" s="1"/>
  <c r="F35" i="11"/>
  <c r="I35" i="11" s="1"/>
  <c r="D35" i="11"/>
  <c r="C35" i="11"/>
  <c r="J34" i="11"/>
  <c r="I34" i="11"/>
  <c r="H34" i="11"/>
  <c r="K34" i="11" s="1"/>
  <c r="E34" i="11"/>
  <c r="J33" i="11"/>
  <c r="I33" i="11"/>
  <c r="H33" i="11"/>
  <c r="E33" i="11"/>
  <c r="K33" i="11" s="1"/>
  <c r="J32" i="11"/>
  <c r="I32" i="11"/>
  <c r="H32" i="11"/>
  <c r="E32" i="11"/>
  <c r="K32" i="11" s="1"/>
  <c r="J31" i="11"/>
  <c r="I31" i="11"/>
  <c r="H31" i="11"/>
  <c r="K31" i="11" s="1"/>
  <c r="E31" i="11"/>
  <c r="J30" i="11"/>
  <c r="I30" i="11"/>
  <c r="H30" i="11"/>
  <c r="K30" i="11" s="1"/>
  <c r="E30" i="11"/>
  <c r="J29" i="11"/>
  <c r="I29" i="11"/>
  <c r="H29" i="11"/>
  <c r="E29" i="11"/>
  <c r="K29" i="11" s="1"/>
  <c r="J28" i="11"/>
  <c r="I28" i="11"/>
  <c r="H28" i="11"/>
  <c r="E28" i="11"/>
  <c r="K28" i="11" s="1"/>
  <c r="J27" i="11"/>
  <c r="I27" i="11"/>
  <c r="H27" i="11"/>
  <c r="K27" i="11" s="1"/>
  <c r="E27" i="11"/>
  <c r="J26" i="11"/>
  <c r="I26" i="11"/>
  <c r="H26" i="11"/>
  <c r="K26" i="11" s="1"/>
  <c r="E26" i="11"/>
  <c r="J25" i="11"/>
  <c r="I25" i="11"/>
  <c r="H25" i="11"/>
  <c r="E25" i="11"/>
  <c r="K25" i="11" s="1"/>
  <c r="J24" i="11"/>
  <c r="I24" i="11"/>
  <c r="H24" i="11"/>
  <c r="E24" i="11"/>
  <c r="K24" i="11" s="1"/>
  <c r="J23" i="11"/>
  <c r="I23" i="11"/>
  <c r="H23" i="11"/>
  <c r="K23" i="11" s="1"/>
  <c r="E23" i="11"/>
  <c r="J22" i="11"/>
  <c r="I22" i="11"/>
  <c r="H22" i="11"/>
  <c r="K22" i="11" s="1"/>
  <c r="E22" i="11"/>
  <c r="J21" i="11"/>
  <c r="I21" i="11"/>
  <c r="H21" i="11"/>
  <c r="E21" i="11"/>
  <c r="K21" i="11" s="1"/>
  <c r="J20" i="11"/>
  <c r="I20" i="11"/>
  <c r="H20" i="11"/>
  <c r="E20" i="11"/>
  <c r="K20" i="11" s="1"/>
  <c r="J19" i="11"/>
  <c r="I19" i="11"/>
  <c r="H19" i="11"/>
  <c r="K19" i="11" s="1"/>
  <c r="E19" i="11"/>
  <c r="J18" i="11"/>
  <c r="I18" i="11"/>
  <c r="H18" i="11"/>
  <c r="K18" i="11" s="1"/>
  <c r="E18" i="11"/>
  <c r="J17" i="11"/>
  <c r="I17" i="11"/>
  <c r="H17" i="11"/>
  <c r="E17" i="11"/>
  <c r="K17" i="11" s="1"/>
  <c r="J16" i="11"/>
  <c r="I16" i="11"/>
  <c r="H16" i="11"/>
  <c r="E16" i="11"/>
  <c r="K16" i="11" s="1"/>
  <c r="J15" i="11"/>
  <c r="I15" i="11"/>
  <c r="H15" i="11"/>
  <c r="K15" i="11" s="1"/>
  <c r="E15" i="11"/>
  <c r="J14" i="11"/>
  <c r="I14" i="11"/>
  <c r="H14" i="11"/>
  <c r="K14" i="11" s="1"/>
  <c r="E14" i="11"/>
  <c r="J13" i="11"/>
  <c r="I13" i="11"/>
  <c r="H13" i="11"/>
  <c r="E13" i="11"/>
  <c r="K13" i="11" s="1"/>
  <c r="J12" i="11"/>
  <c r="I12" i="11"/>
  <c r="H12" i="11"/>
  <c r="E12" i="11"/>
  <c r="K12" i="11" s="1"/>
  <c r="J11" i="11"/>
  <c r="I11" i="11"/>
  <c r="H11" i="11"/>
  <c r="K11" i="11" s="1"/>
  <c r="E11" i="11"/>
  <c r="J10" i="11"/>
  <c r="I10" i="11"/>
  <c r="H10" i="11"/>
  <c r="K10" i="11" s="1"/>
  <c r="E10" i="11"/>
  <c r="E35" i="11" s="1"/>
  <c r="G35" i="10"/>
  <c r="J35" i="10" s="1"/>
  <c r="F35" i="10"/>
  <c r="I35" i="10" s="1"/>
  <c r="D35" i="10"/>
  <c r="C35" i="10"/>
  <c r="J34" i="10"/>
  <c r="I34" i="10"/>
  <c r="H34" i="10"/>
  <c r="K34" i="10" s="1"/>
  <c r="E34" i="10"/>
  <c r="J33" i="10"/>
  <c r="I33" i="10"/>
  <c r="H33" i="10"/>
  <c r="K33" i="10" s="1"/>
  <c r="E33" i="10"/>
  <c r="J32" i="10"/>
  <c r="I32" i="10"/>
  <c r="H32" i="10"/>
  <c r="E32" i="10"/>
  <c r="K32" i="10" s="1"/>
  <c r="J31" i="10"/>
  <c r="I31" i="10"/>
  <c r="H31" i="10"/>
  <c r="E31" i="10"/>
  <c r="K31" i="10" s="1"/>
  <c r="J30" i="10"/>
  <c r="I30" i="10"/>
  <c r="H30" i="10"/>
  <c r="K30" i="10" s="1"/>
  <c r="E30" i="10"/>
  <c r="J29" i="10"/>
  <c r="I29" i="10"/>
  <c r="H29" i="10"/>
  <c r="E29" i="10"/>
  <c r="K29" i="10" s="1"/>
  <c r="J28" i="10"/>
  <c r="I28" i="10"/>
  <c r="H28" i="10"/>
  <c r="E28" i="10"/>
  <c r="K28" i="10" s="1"/>
  <c r="J27" i="10"/>
  <c r="I27" i="10"/>
  <c r="H27" i="10"/>
  <c r="E27" i="10"/>
  <c r="K27" i="10" s="1"/>
  <c r="J26" i="10"/>
  <c r="I26" i="10"/>
  <c r="H26" i="10"/>
  <c r="K26" i="10" s="1"/>
  <c r="E26" i="10"/>
  <c r="J25" i="10"/>
  <c r="I25" i="10"/>
  <c r="H25" i="10"/>
  <c r="E25" i="10"/>
  <c r="K25" i="10" s="1"/>
  <c r="J24" i="10"/>
  <c r="I24" i="10"/>
  <c r="H24" i="10"/>
  <c r="E24" i="10"/>
  <c r="K24" i="10" s="1"/>
  <c r="J23" i="10"/>
  <c r="I23" i="10"/>
  <c r="H23" i="10"/>
  <c r="E23" i="10"/>
  <c r="K23" i="10" s="1"/>
  <c r="J22" i="10"/>
  <c r="I22" i="10"/>
  <c r="H22" i="10"/>
  <c r="K22" i="10" s="1"/>
  <c r="E22" i="10"/>
  <c r="J21" i="10"/>
  <c r="I21" i="10"/>
  <c r="H21" i="10"/>
  <c r="E21" i="10"/>
  <c r="K21" i="10" s="1"/>
  <c r="J20" i="10"/>
  <c r="I20" i="10"/>
  <c r="H20" i="10"/>
  <c r="E20" i="10"/>
  <c r="K20" i="10" s="1"/>
  <c r="J19" i="10"/>
  <c r="I19" i="10"/>
  <c r="H19" i="10"/>
  <c r="E19" i="10"/>
  <c r="K19" i="10" s="1"/>
  <c r="J18" i="10"/>
  <c r="I18" i="10"/>
  <c r="H18" i="10"/>
  <c r="K18" i="10" s="1"/>
  <c r="E18" i="10"/>
  <c r="J17" i="10"/>
  <c r="I17" i="10"/>
  <c r="H17" i="10"/>
  <c r="E17" i="10"/>
  <c r="K17" i="10" s="1"/>
  <c r="J16" i="10"/>
  <c r="I16" i="10"/>
  <c r="H16" i="10"/>
  <c r="E16" i="10"/>
  <c r="K16" i="10" s="1"/>
  <c r="J15" i="10"/>
  <c r="I15" i="10"/>
  <c r="H15" i="10"/>
  <c r="E15" i="10"/>
  <c r="K15" i="10" s="1"/>
  <c r="J14" i="10"/>
  <c r="I14" i="10"/>
  <c r="H14" i="10"/>
  <c r="K14" i="10" s="1"/>
  <c r="E14" i="10"/>
  <c r="J13" i="10"/>
  <c r="I13" i="10"/>
  <c r="H13" i="10"/>
  <c r="E13" i="10"/>
  <c r="K13" i="10" s="1"/>
  <c r="J12" i="10"/>
  <c r="I12" i="10"/>
  <c r="H12" i="10"/>
  <c r="E12" i="10"/>
  <c r="K12" i="10" s="1"/>
  <c r="J11" i="10"/>
  <c r="I11" i="10"/>
  <c r="H11" i="10"/>
  <c r="E11" i="10"/>
  <c r="K11" i="10" s="1"/>
  <c r="J10" i="10"/>
  <c r="I10" i="10"/>
  <c r="H10" i="10"/>
  <c r="K10" i="10" s="1"/>
  <c r="E10" i="10"/>
  <c r="E35" i="10" s="1"/>
  <c r="J35" i="9"/>
  <c r="G35" i="9"/>
  <c r="F35" i="9"/>
  <c r="I35" i="9" s="1"/>
  <c r="D35" i="9"/>
  <c r="C35" i="9"/>
  <c r="J34" i="9"/>
  <c r="I34" i="9"/>
  <c r="H34" i="9"/>
  <c r="E34" i="9"/>
  <c r="K34" i="9" s="1"/>
  <c r="J33" i="9"/>
  <c r="I33" i="9"/>
  <c r="H33" i="9"/>
  <c r="K33" i="9" s="1"/>
  <c r="E33" i="9"/>
  <c r="J32" i="9"/>
  <c r="I32" i="9"/>
  <c r="H32" i="9"/>
  <c r="E32" i="9"/>
  <c r="K32" i="9" s="1"/>
  <c r="J31" i="9"/>
  <c r="I31" i="9"/>
  <c r="H31" i="9"/>
  <c r="E31" i="9"/>
  <c r="K31" i="9" s="1"/>
  <c r="J30" i="9"/>
  <c r="I30" i="9"/>
  <c r="H30" i="9"/>
  <c r="E30" i="9"/>
  <c r="K30" i="9" s="1"/>
  <c r="J29" i="9"/>
  <c r="I29" i="9"/>
  <c r="H29" i="9"/>
  <c r="K29" i="9" s="1"/>
  <c r="E29" i="9"/>
  <c r="J28" i="9"/>
  <c r="I28" i="9"/>
  <c r="H28" i="9"/>
  <c r="E28" i="9"/>
  <c r="K28" i="9" s="1"/>
  <c r="J27" i="9"/>
  <c r="I27" i="9"/>
  <c r="H27" i="9"/>
  <c r="E27" i="9"/>
  <c r="K27" i="9" s="1"/>
  <c r="J26" i="9"/>
  <c r="I26" i="9"/>
  <c r="H26" i="9"/>
  <c r="E26" i="9"/>
  <c r="K26" i="9" s="1"/>
  <c r="J25" i="9"/>
  <c r="I25" i="9"/>
  <c r="H25" i="9"/>
  <c r="K25" i="9" s="1"/>
  <c r="E25" i="9"/>
  <c r="J24" i="9"/>
  <c r="I24" i="9"/>
  <c r="H24" i="9"/>
  <c r="E24" i="9"/>
  <c r="K24" i="9" s="1"/>
  <c r="J23" i="9"/>
  <c r="I23" i="9"/>
  <c r="H23" i="9"/>
  <c r="E23" i="9"/>
  <c r="K23" i="9" s="1"/>
  <c r="J22" i="9"/>
  <c r="I22" i="9"/>
  <c r="H22" i="9"/>
  <c r="E22" i="9"/>
  <c r="K22" i="9" s="1"/>
  <c r="J21" i="9"/>
  <c r="I21" i="9"/>
  <c r="H21" i="9"/>
  <c r="K21" i="9" s="1"/>
  <c r="E21" i="9"/>
  <c r="J20" i="9"/>
  <c r="I20" i="9"/>
  <c r="H20" i="9"/>
  <c r="E20" i="9"/>
  <c r="K20" i="9" s="1"/>
  <c r="J19" i="9"/>
  <c r="I19" i="9"/>
  <c r="H19" i="9"/>
  <c r="E19" i="9"/>
  <c r="K19" i="9" s="1"/>
  <c r="J18" i="9"/>
  <c r="I18" i="9"/>
  <c r="H18" i="9"/>
  <c r="E18" i="9"/>
  <c r="K18" i="9" s="1"/>
  <c r="J17" i="9"/>
  <c r="I17" i="9"/>
  <c r="H17" i="9"/>
  <c r="K17" i="9" s="1"/>
  <c r="E17" i="9"/>
  <c r="J16" i="9"/>
  <c r="I16" i="9"/>
  <c r="H16" i="9"/>
  <c r="E16" i="9"/>
  <c r="K16" i="9" s="1"/>
  <c r="J15" i="9"/>
  <c r="I15" i="9"/>
  <c r="H15" i="9"/>
  <c r="E15" i="9"/>
  <c r="K15" i="9" s="1"/>
  <c r="J14" i="9"/>
  <c r="I14" i="9"/>
  <c r="H14" i="9"/>
  <c r="E14" i="9"/>
  <c r="K14" i="9" s="1"/>
  <c r="J13" i="9"/>
  <c r="I13" i="9"/>
  <c r="H13" i="9"/>
  <c r="K13" i="9" s="1"/>
  <c r="E13" i="9"/>
  <c r="J12" i="9"/>
  <c r="I12" i="9"/>
  <c r="H12" i="9"/>
  <c r="E12" i="9"/>
  <c r="K12" i="9" s="1"/>
  <c r="J11" i="9"/>
  <c r="I11" i="9"/>
  <c r="H11" i="9"/>
  <c r="E11" i="9"/>
  <c r="K11" i="9" s="1"/>
  <c r="J10" i="9"/>
  <c r="I10" i="9"/>
  <c r="H10" i="9"/>
  <c r="H35" i="9" s="1"/>
  <c r="K35" i="9" s="1"/>
  <c r="E10" i="9"/>
  <c r="E35" i="9" s="1"/>
  <c r="I35" i="8"/>
  <c r="G35" i="8"/>
  <c r="J35" i="8" s="1"/>
  <c r="F35" i="8"/>
  <c r="D35" i="8"/>
  <c r="C35" i="8"/>
  <c r="J34" i="8"/>
  <c r="I34" i="8"/>
  <c r="H34" i="8"/>
  <c r="K34" i="8" s="1"/>
  <c r="E34" i="8"/>
  <c r="J33" i="8"/>
  <c r="I33" i="8"/>
  <c r="H33" i="8"/>
  <c r="E33" i="8"/>
  <c r="K33" i="8" s="1"/>
  <c r="J32" i="8"/>
  <c r="I32" i="8"/>
  <c r="H32" i="8"/>
  <c r="K32" i="8" s="1"/>
  <c r="E32" i="8"/>
  <c r="J31" i="8"/>
  <c r="I31" i="8"/>
  <c r="H31" i="8"/>
  <c r="E31" i="8"/>
  <c r="K31" i="8" s="1"/>
  <c r="J30" i="8"/>
  <c r="I30" i="8"/>
  <c r="H30" i="8"/>
  <c r="K30" i="8" s="1"/>
  <c r="E30" i="8"/>
  <c r="J29" i="8"/>
  <c r="I29" i="8"/>
  <c r="H29" i="8"/>
  <c r="E29" i="8"/>
  <c r="K29" i="8" s="1"/>
  <c r="J28" i="8"/>
  <c r="I28" i="8"/>
  <c r="H28" i="8"/>
  <c r="K28" i="8" s="1"/>
  <c r="E28" i="8"/>
  <c r="J27" i="8"/>
  <c r="I27" i="8"/>
  <c r="H27" i="8"/>
  <c r="E27" i="8"/>
  <c r="K27" i="8" s="1"/>
  <c r="J26" i="8"/>
  <c r="I26" i="8"/>
  <c r="H26" i="8"/>
  <c r="K26" i="8" s="1"/>
  <c r="E26" i="8"/>
  <c r="J25" i="8"/>
  <c r="I25" i="8"/>
  <c r="H25" i="8"/>
  <c r="E25" i="8"/>
  <c r="K25" i="8" s="1"/>
  <c r="J24" i="8"/>
  <c r="I24" i="8"/>
  <c r="H24" i="8"/>
  <c r="K24" i="8" s="1"/>
  <c r="E24" i="8"/>
  <c r="J23" i="8"/>
  <c r="I23" i="8"/>
  <c r="H23" i="8"/>
  <c r="E23" i="8"/>
  <c r="K23" i="8" s="1"/>
  <c r="J22" i="8"/>
  <c r="I22" i="8"/>
  <c r="H22" i="8"/>
  <c r="K22" i="8" s="1"/>
  <c r="E22" i="8"/>
  <c r="J21" i="8"/>
  <c r="I21" i="8"/>
  <c r="H21" i="8"/>
  <c r="E21" i="8"/>
  <c r="K21" i="8" s="1"/>
  <c r="J20" i="8"/>
  <c r="I20" i="8"/>
  <c r="H20" i="8"/>
  <c r="K20" i="8" s="1"/>
  <c r="E20" i="8"/>
  <c r="J19" i="8"/>
  <c r="I19" i="8"/>
  <c r="H19" i="8"/>
  <c r="E19" i="8"/>
  <c r="K19" i="8" s="1"/>
  <c r="J18" i="8"/>
  <c r="I18" i="8"/>
  <c r="H18" i="8"/>
  <c r="K18" i="8" s="1"/>
  <c r="E18" i="8"/>
  <c r="J17" i="8"/>
  <c r="I17" i="8"/>
  <c r="H17" i="8"/>
  <c r="E17" i="8"/>
  <c r="K17" i="8" s="1"/>
  <c r="J16" i="8"/>
  <c r="I16" i="8"/>
  <c r="H16" i="8"/>
  <c r="K16" i="8" s="1"/>
  <c r="E16" i="8"/>
  <c r="J15" i="8"/>
  <c r="I15" i="8"/>
  <c r="H15" i="8"/>
  <c r="E15" i="8"/>
  <c r="K15" i="8" s="1"/>
  <c r="J14" i="8"/>
  <c r="I14" i="8"/>
  <c r="H14" i="8"/>
  <c r="K14" i="8" s="1"/>
  <c r="E14" i="8"/>
  <c r="J13" i="8"/>
  <c r="I13" i="8"/>
  <c r="H13" i="8"/>
  <c r="E13" i="8"/>
  <c r="K13" i="8" s="1"/>
  <c r="J12" i="8"/>
  <c r="I12" i="8"/>
  <c r="H12" i="8"/>
  <c r="K12" i="8" s="1"/>
  <c r="E12" i="8"/>
  <c r="J11" i="8"/>
  <c r="I11" i="8"/>
  <c r="H11" i="8"/>
  <c r="E11" i="8"/>
  <c r="K11" i="8" s="1"/>
  <c r="J10" i="8"/>
  <c r="I10" i="8"/>
  <c r="H10" i="8"/>
  <c r="H35" i="8" s="1"/>
  <c r="K35" i="8" s="1"/>
  <c r="E10" i="8"/>
  <c r="E35" i="8" s="1"/>
  <c r="G35" i="7"/>
  <c r="J35" i="7" s="1"/>
  <c r="F35" i="7"/>
  <c r="I35" i="7" s="1"/>
  <c r="D35" i="7"/>
  <c r="C35" i="7"/>
  <c r="J34" i="7"/>
  <c r="I34" i="7"/>
  <c r="H34" i="7"/>
  <c r="K34" i="7" s="1"/>
  <c r="E34" i="7"/>
  <c r="J33" i="7"/>
  <c r="I33" i="7"/>
  <c r="H33" i="7"/>
  <c r="K33" i="7" s="1"/>
  <c r="E33" i="7"/>
  <c r="J32" i="7"/>
  <c r="I32" i="7"/>
  <c r="H32" i="7"/>
  <c r="E32" i="7"/>
  <c r="K32" i="7" s="1"/>
  <c r="J31" i="7"/>
  <c r="I31" i="7"/>
  <c r="H31" i="7"/>
  <c r="K31" i="7" s="1"/>
  <c r="E31" i="7"/>
  <c r="J30" i="7"/>
  <c r="I30" i="7"/>
  <c r="H30" i="7"/>
  <c r="K30" i="7" s="1"/>
  <c r="E30" i="7"/>
  <c r="J29" i="7"/>
  <c r="I29" i="7"/>
  <c r="H29" i="7"/>
  <c r="K29" i="7" s="1"/>
  <c r="E29" i="7"/>
  <c r="J28" i="7"/>
  <c r="I28" i="7"/>
  <c r="H28" i="7"/>
  <c r="E28" i="7"/>
  <c r="K28" i="7" s="1"/>
  <c r="J27" i="7"/>
  <c r="I27" i="7"/>
  <c r="H27" i="7"/>
  <c r="E27" i="7"/>
  <c r="J26" i="7"/>
  <c r="I26" i="7"/>
  <c r="H26" i="7"/>
  <c r="K26" i="7" s="1"/>
  <c r="E26" i="7"/>
  <c r="J25" i="7"/>
  <c r="I25" i="7"/>
  <c r="H25" i="7"/>
  <c r="K25" i="7" s="1"/>
  <c r="E25" i="7"/>
  <c r="J24" i="7"/>
  <c r="I24" i="7"/>
  <c r="H24" i="7"/>
  <c r="E24" i="7"/>
  <c r="K24" i="7" s="1"/>
  <c r="J23" i="7"/>
  <c r="I23" i="7"/>
  <c r="H23" i="7"/>
  <c r="K23" i="7" s="1"/>
  <c r="E23" i="7"/>
  <c r="J22" i="7"/>
  <c r="I22" i="7"/>
  <c r="H22" i="7"/>
  <c r="E22" i="7"/>
  <c r="K22" i="7" s="1"/>
  <c r="J21" i="7"/>
  <c r="I21" i="7"/>
  <c r="H21" i="7"/>
  <c r="K21" i="7" s="1"/>
  <c r="E21" i="7"/>
  <c r="J20" i="7"/>
  <c r="I20" i="7"/>
  <c r="H20" i="7"/>
  <c r="E20" i="7"/>
  <c r="K20" i="7" s="1"/>
  <c r="J19" i="7"/>
  <c r="I19" i="7"/>
  <c r="H19" i="7"/>
  <c r="K19" i="7" s="1"/>
  <c r="E19" i="7"/>
  <c r="J18" i="7"/>
  <c r="I18" i="7"/>
  <c r="H18" i="7"/>
  <c r="E18" i="7"/>
  <c r="K18" i="7" s="1"/>
  <c r="J17" i="7"/>
  <c r="I17" i="7"/>
  <c r="H17" i="7"/>
  <c r="K17" i="7" s="1"/>
  <c r="E17" i="7"/>
  <c r="J16" i="7"/>
  <c r="I16" i="7"/>
  <c r="H16" i="7"/>
  <c r="E16" i="7"/>
  <c r="K16" i="7" s="1"/>
  <c r="J15" i="7"/>
  <c r="I15" i="7"/>
  <c r="H15" i="7"/>
  <c r="K15" i="7" s="1"/>
  <c r="E15" i="7"/>
  <c r="J14" i="7"/>
  <c r="I14" i="7"/>
  <c r="H14" i="7"/>
  <c r="E14" i="7"/>
  <c r="K14" i="7" s="1"/>
  <c r="J13" i="7"/>
  <c r="I13" i="7"/>
  <c r="H13" i="7"/>
  <c r="K13" i="7" s="1"/>
  <c r="E13" i="7"/>
  <c r="J12" i="7"/>
  <c r="I12" i="7"/>
  <c r="H12" i="7"/>
  <c r="E12" i="7"/>
  <c r="K12" i="7" s="1"/>
  <c r="J11" i="7"/>
  <c r="I11" i="7"/>
  <c r="H11" i="7"/>
  <c r="K11" i="7" s="1"/>
  <c r="E11" i="7"/>
  <c r="J10" i="7"/>
  <c r="I10" i="7"/>
  <c r="H10" i="7"/>
  <c r="E10" i="7"/>
  <c r="E35" i="7" s="1"/>
  <c r="I35" i="6"/>
  <c r="G35" i="6"/>
  <c r="J35" i="6" s="1"/>
  <c r="F35" i="6"/>
  <c r="D35" i="6"/>
  <c r="C35" i="6"/>
  <c r="J34" i="6"/>
  <c r="I34" i="6"/>
  <c r="H34" i="6"/>
  <c r="K34" i="6" s="1"/>
  <c r="E34" i="6"/>
  <c r="J33" i="6"/>
  <c r="I33" i="6"/>
  <c r="H33" i="6"/>
  <c r="E33" i="6"/>
  <c r="K33" i="6" s="1"/>
  <c r="J32" i="6"/>
  <c r="I32" i="6"/>
  <c r="H32" i="6"/>
  <c r="K32" i="6" s="1"/>
  <c r="E32" i="6"/>
  <c r="J31" i="6"/>
  <c r="I31" i="6"/>
  <c r="H31" i="6"/>
  <c r="E31" i="6"/>
  <c r="K31" i="6" s="1"/>
  <c r="J30" i="6"/>
  <c r="I30" i="6"/>
  <c r="H30" i="6"/>
  <c r="K30" i="6" s="1"/>
  <c r="E30" i="6"/>
  <c r="J29" i="6"/>
  <c r="I29" i="6"/>
  <c r="H29" i="6"/>
  <c r="E29" i="6"/>
  <c r="K29" i="6" s="1"/>
  <c r="J28" i="6"/>
  <c r="I28" i="6"/>
  <c r="H28" i="6"/>
  <c r="K28" i="6" s="1"/>
  <c r="E28" i="6"/>
  <c r="J27" i="6"/>
  <c r="I27" i="6"/>
  <c r="H27" i="6"/>
  <c r="E27" i="6"/>
  <c r="K27" i="6" s="1"/>
  <c r="J26" i="6"/>
  <c r="I26" i="6"/>
  <c r="H26" i="6"/>
  <c r="K26" i="6" s="1"/>
  <c r="E26" i="6"/>
  <c r="J25" i="6"/>
  <c r="I25" i="6"/>
  <c r="H25" i="6"/>
  <c r="E25" i="6"/>
  <c r="K25" i="6" s="1"/>
  <c r="J24" i="6"/>
  <c r="I24" i="6"/>
  <c r="H24" i="6"/>
  <c r="K24" i="6" s="1"/>
  <c r="E24" i="6"/>
  <c r="J23" i="6"/>
  <c r="I23" i="6"/>
  <c r="H23" i="6"/>
  <c r="E23" i="6"/>
  <c r="K23" i="6" s="1"/>
  <c r="J22" i="6"/>
  <c r="I22" i="6"/>
  <c r="H22" i="6"/>
  <c r="K22" i="6" s="1"/>
  <c r="E22" i="6"/>
  <c r="J21" i="6"/>
  <c r="I21" i="6"/>
  <c r="H21" i="6"/>
  <c r="E21" i="6"/>
  <c r="K21" i="6" s="1"/>
  <c r="J20" i="6"/>
  <c r="I20" i="6"/>
  <c r="H20" i="6"/>
  <c r="K20" i="6" s="1"/>
  <c r="E20" i="6"/>
  <c r="J19" i="6"/>
  <c r="I19" i="6"/>
  <c r="H19" i="6"/>
  <c r="E19" i="6"/>
  <c r="K19" i="6" s="1"/>
  <c r="J18" i="6"/>
  <c r="I18" i="6"/>
  <c r="H18" i="6"/>
  <c r="K18" i="6" s="1"/>
  <c r="E18" i="6"/>
  <c r="J17" i="6"/>
  <c r="I17" i="6"/>
  <c r="H17" i="6"/>
  <c r="E17" i="6"/>
  <c r="K17" i="6" s="1"/>
  <c r="J16" i="6"/>
  <c r="I16" i="6"/>
  <c r="H16" i="6"/>
  <c r="K16" i="6" s="1"/>
  <c r="E16" i="6"/>
  <c r="J15" i="6"/>
  <c r="I15" i="6"/>
  <c r="H15" i="6"/>
  <c r="E15" i="6"/>
  <c r="K15" i="6" s="1"/>
  <c r="J14" i="6"/>
  <c r="I14" i="6"/>
  <c r="H14" i="6"/>
  <c r="K14" i="6" s="1"/>
  <c r="E14" i="6"/>
  <c r="J13" i="6"/>
  <c r="I13" i="6"/>
  <c r="H13" i="6"/>
  <c r="E13" i="6"/>
  <c r="E35" i="6" s="1"/>
  <c r="J12" i="6"/>
  <c r="I12" i="6"/>
  <c r="H12" i="6"/>
  <c r="K12" i="6" s="1"/>
  <c r="E12" i="6"/>
  <c r="J11" i="6"/>
  <c r="I11" i="6"/>
  <c r="H11" i="6"/>
  <c r="E11" i="6"/>
  <c r="K11" i="6" s="1"/>
  <c r="J10" i="6"/>
  <c r="I10" i="6"/>
  <c r="H10" i="6"/>
  <c r="K10" i="6" s="1"/>
  <c r="E10" i="6"/>
  <c r="G35" i="5"/>
  <c r="F35" i="5"/>
  <c r="I35" i="5" s="1"/>
  <c r="D35" i="5"/>
  <c r="J35" i="5" s="1"/>
  <c r="C35" i="5"/>
  <c r="J34" i="5"/>
  <c r="I34" i="5"/>
  <c r="H34" i="5"/>
  <c r="E34" i="5"/>
  <c r="K34" i="5" s="1"/>
  <c r="J33" i="5"/>
  <c r="I33" i="5"/>
  <c r="H33" i="5"/>
  <c r="K33" i="5" s="1"/>
  <c r="E33" i="5"/>
  <c r="J32" i="5"/>
  <c r="I32" i="5"/>
  <c r="H32" i="5"/>
  <c r="E32" i="5"/>
  <c r="K32" i="5" s="1"/>
  <c r="J31" i="5"/>
  <c r="I31" i="5"/>
  <c r="H31" i="5"/>
  <c r="K31" i="5" s="1"/>
  <c r="E31" i="5"/>
  <c r="J30" i="5"/>
  <c r="I30" i="5"/>
  <c r="H30" i="5"/>
  <c r="E30" i="5"/>
  <c r="K30" i="5" s="1"/>
  <c r="J29" i="5"/>
  <c r="I29" i="5"/>
  <c r="H29" i="5"/>
  <c r="K29" i="5" s="1"/>
  <c r="E29" i="5"/>
  <c r="J28" i="5"/>
  <c r="I28" i="5"/>
  <c r="H28" i="5"/>
  <c r="E28" i="5"/>
  <c r="K28" i="5" s="1"/>
  <c r="J27" i="5"/>
  <c r="I27" i="5"/>
  <c r="H27" i="5"/>
  <c r="K27" i="5" s="1"/>
  <c r="E27" i="5"/>
  <c r="J26" i="5"/>
  <c r="I26" i="5"/>
  <c r="H26" i="5"/>
  <c r="E26" i="5"/>
  <c r="K26" i="5" s="1"/>
  <c r="J25" i="5"/>
  <c r="I25" i="5"/>
  <c r="H25" i="5"/>
  <c r="K25" i="5" s="1"/>
  <c r="E25" i="5"/>
  <c r="J24" i="5"/>
  <c r="I24" i="5"/>
  <c r="H24" i="5"/>
  <c r="E24" i="5"/>
  <c r="K24" i="5" s="1"/>
  <c r="J23" i="5"/>
  <c r="I23" i="5"/>
  <c r="H23" i="5"/>
  <c r="K23" i="5" s="1"/>
  <c r="E23" i="5"/>
  <c r="J22" i="5"/>
  <c r="I22" i="5"/>
  <c r="H22" i="5"/>
  <c r="E22" i="5"/>
  <c r="K22" i="5" s="1"/>
  <c r="J21" i="5"/>
  <c r="I21" i="5"/>
  <c r="H21" i="5"/>
  <c r="K21" i="5" s="1"/>
  <c r="E21" i="5"/>
  <c r="J20" i="5"/>
  <c r="I20" i="5"/>
  <c r="H20" i="5"/>
  <c r="E20" i="5"/>
  <c r="K20" i="5" s="1"/>
  <c r="J19" i="5"/>
  <c r="I19" i="5"/>
  <c r="H19" i="5"/>
  <c r="K19" i="5" s="1"/>
  <c r="E19" i="5"/>
  <c r="J18" i="5"/>
  <c r="I18" i="5"/>
  <c r="H18" i="5"/>
  <c r="E18" i="5"/>
  <c r="K18" i="5" s="1"/>
  <c r="J17" i="5"/>
  <c r="I17" i="5"/>
  <c r="H17" i="5"/>
  <c r="K17" i="5" s="1"/>
  <c r="E17" i="5"/>
  <c r="J16" i="5"/>
  <c r="I16" i="5"/>
  <c r="H16" i="5"/>
  <c r="E16" i="5"/>
  <c r="K16" i="5" s="1"/>
  <c r="J15" i="5"/>
  <c r="I15" i="5"/>
  <c r="H15" i="5"/>
  <c r="K15" i="5" s="1"/>
  <c r="E15" i="5"/>
  <c r="J14" i="5"/>
  <c r="I14" i="5"/>
  <c r="H14" i="5"/>
  <c r="E14" i="5"/>
  <c r="K14" i="5" s="1"/>
  <c r="J13" i="5"/>
  <c r="I13" i="5"/>
  <c r="H13" i="5"/>
  <c r="K13" i="5" s="1"/>
  <c r="E13" i="5"/>
  <c r="J12" i="5"/>
  <c r="I12" i="5"/>
  <c r="H12" i="5"/>
  <c r="E12" i="5"/>
  <c r="K12" i="5" s="1"/>
  <c r="J11" i="5"/>
  <c r="I11" i="5"/>
  <c r="H11" i="5"/>
  <c r="K11" i="5" s="1"/>
  <c r="E11" i="5"/>
  <c r="J10" i="5"/>
  <c r="I10" i="5"/>
  <c r="H10" i="5"/>
  <c r="E10" i="5"/>
  <c r="E35" i="5" s="1"/>
  <c r="G35" i="4"/>
  <c r="F35" i="4"/>
  <c r="D35" i="4"/>
  <c r="C35" i="4"/>
  <c r="J34" i="4"/>
  <c r="I34" i="4"/>
  <c r="H34" i="4"/>
  <c r="K34" i="4" s="1"/>
  <c r="E34" i="4"/>
  <c r="J33" i="4"/>
  <c r="I33" i="4"/>
  <c r="H33" i="4"/>
  <c r="E33" i="4"/>
  <c r="K33" i="4" s="1"/>
  <c r="J32" i="4"/>
  <c r="I32" i="4"/>
  <c r="H32" i="4"/>
  <c r="K32" i="4" s="1"/>
  <c r="E32" i="4"/>
  <c r="J31" i="4"/>
  <c r="I31" i="4"/>
  <c r="H31" i="4"/>
  <c r="E31" i="4"/>
  <c r="K31" i="4" s="1"/>
  <c r="J30" i="4"/>
  <c r="I30" i="4"/>
  <c r="H30" i="4"/>
  <c r="K30" i="4" s="1"/>
  <c r="E30" i="4"/>
  <c r="J29" i="4"/>
  <c r="I29" i="4"/>
  <c r="H29" i="4"/>
  <c r="E29" i="4"/>
  <c r="K29" i="4" s="1"/>
  <c r="J28" i="4"/>
  <c r="I28" i="4"/>
  <c r="H28" i="4"/>
  <c r="K28" i="4" s="1"/>
  <c r="E28" i="4"/>
  <c r="J27" i="4"/>
  <c r="I27" i="4"/>
  <c r="H27" i="4"/>
  <c r="E27" i="4"/>
  <c r="K27" i="4" s="1"/>
  <c r="J26" i="4"/>
  <c r="I26" i="4"/>
  <c r="H26" i="4"/>
  <c r="K26" i="4" s="1"/>
  <c r="E26" i="4"/>
  <c r="J25" i="4"/>
  <c r="I25" i="4"/>
  <c r="H25" i="4"/>
  <c r="E25" i="4"/>
  <c r="K25" i="4" s="1"/>
  <c r="J24" i="4"/>
  <c r="I24" i="4"/>
  <c r="H24" i="4"/>
  <c r="K24" i="4" s="1"/>
  <c r="E24" i="4"/>
  <c r="J23" i="4"/>
  <c r="I23" i="4"/>
  <c r="H23" i="4"/>
  <c r="E23" i="4"/>
  <c r="K23" i="4" s="1"/>
  <c r="J22" i="4"/>
  <c r="I22" i="4"/>
  <c r="H22" i="4"/>
  <c r="K22" i="4" s="1"/>
  <c r="E22" i="4"/>
  <c r="J21" i="4"/>
  <c r="I21" i="4"/>
  <c r="H21" i="4"/>
  <c r="E21" i="4"/>
  <c r="K21" i="4" s="1"/>
  <c r="J20" i="4"/>
  <c r="I20" i="4"/>
  <c r="H20" i="4"/>
  <c r="K20" i="4" s="1"/>
  <c r="E20" i="4"/>
  <c r="J19" i="4"/>
  <c r="I19" i="4"/>
  <c r="H19" i="4"/>
  <c r="E19" i="4"/>
  <c r="K19" i="4" s="1"/>
  <c r="J18" i="4"/>
  <c r="I18" i="4"/>
  <c r="H18" i="4"/>
  <c r="K18" i="4" s="1"/>
  <c r="E18" i="4"/>
  <c r="J17" i="4"/>
  <c r="I17" i="4"/>
  <c r="H17" i="4"/>
  <c r="E17" i="4"/>
  <c r="K17" i="4" s="1"/>
  <c r="J16" i="4"/>
  <c r="I16" i="4"/>
  <c r="H16" i="4"/>
  <c r="K16" i="4" s="1"/>
  <c r="E16" i="4"/>
  <c r="J15" i="4"/>
  <c r="I15" i="4"/>
  <c r="H15" i="4"/>
  <c r="E15" i="4"/>
  <c r="K15" i="4" s="1"/>
  <c r="J14" i="4"/>
  <c r="I14" i="4"/>
  <c r="H14" i="4"/>
  <c r="K14" i="4" s="1"/>
  <c r="E14" i="4"/>
  <c r="J13" i="4"/>
  <c r="I13" i="4"/>
  <c r="H13" i="4"/>
  <c r="E13" i="4"/>
  <c r="K13" i="4" s="1"/>
  <c r="J12" i="4"/>
  <c r="I12" i="4"/>
  <c r="H12" i="4"/>
  <c r="K12" i="4" s="1"/>
  <c r="E12" i="4"/>
  <c r="J11" i="4"/>
  <c r="I11" i="4"/>
  <c r="H11" i="4"/>
  <c r="E11" i="4"/>
  <c r="K11" i="4" s="1"/>
  <c r="J10" i="4"/>
  <c r="I10" i="4"/>
  <c r="H10" i="4"/>
  <c r="E10" i="4"/>
  <c r="J35" i="3"/>
  <c r="G35" i="3"/>
  <c r="F35" i="3"/>
  <c r="I35" i="3" s="1"/>
  <c r="D35" i="3"/>
  <c r="C35" i="3"/>
  <c r="J34" i="3"/>
  <c r="I34" i="3"/>
  <c r="H34" i="3"/>
  <c r="E34" i="3"/>
  <c r="K34" i="3" s="1"/>
  <c r="J33" i="3"/>
  <c r="I33" i="3"/>
  <c r="H33" i="3"/>
  <c r="K33" i="3" s="1"/>
  <c r="E33" i="3"/>
  <c r="J32" i="3"/>
  <c r="I32" i="3"/>
  <c r="H32" i="3"/>
  <c r="E32" i="3"/>
  <c r="K32" i="3" s="1"/>
  <c r="J31" i="3"/>
  <c r="I31" i="3"/>
  <c r="H31" i="3"/>
  <c r="K31" i="3" s="1"/>
  <c r="E31" i="3"/>
  <c r="J30" i="3"/>
  <c r="I30" i="3"/>
  <c r="H30" i="3"/>
  <c r="E30" i="3"/>
  <c r="K30" i="3" s="1"/>
  <c r="J29" i="3"/>
  <c r="I29" i="3"/>
  <c r="H29" i="3"/>
  <c r="K29" i="3" s="1"/>
  <c r="E29" i="3"/>
  <c r="J28" i="3"/>
  <c r="I28" i="3"/>
  <c r="H28" i="3"/>
  <c r="E28" i="3"/>
  <c r="K28" i="3" s="1"/>
  <c r="J27" i="3"/>
  <c r="I27" i="3"/>
  <c r="H27" i="3"/>
  <c r="K27" i="3" s="1"/>
  <c r="E27" i="3"/>
  <c r="J26" i="3"/>
  <c r="I26" i="3"/>
  <c r="H26" i="3"/>
  <c r="E26" i="3"/>
  <c r="K26" i="3" s="1"/>
  <c r="J25" i="3"/>
  <c r="I25" i="3"/>
  <c r="H25" i="3"/>
  <c r="K25" i="3" s="1"/>
  <c r="E25" i="3"/>
  <c r="J24" i="3"/>
  <c r="I24" i="3"/>
  <c r="H24" i="3"/>
  <c r="E24" i="3"/>
  <c r="K24" i="3" s="1"/>
  <c r="J23" i="3"/>
  <c r="I23" i="3"/>
  <c r="H23" i="3"/>
  <c r="K23" i="3" s="1"/>
  <c r="E23" i="3"/>
  <c r="J22" i="3"/>
  <c r="I22" i="3"/>
  <c r="H22" i="3"/>
  <c r="E22" i="3"/>
  <c r="K22" i="3" s="1"/>
  <c r="J21" i="3"/>
  <c r="I21" i="3"/>
  <c r="H21" i="3"/>
  <c r="K21" i="3" s="1"/>
  <c r="E21" i="3"/>
  <c r="J20" i="3"/>
  <c r="I20" i="3"/>
  <c r="H20" i="3"/>
  <c r="E20" i="3"/>
  <c r="K20" i="3" s="1"/>
  <c r="J19" i="3"/>
  <c r="I19" i="3"/>
  <c r="H19" i="3"/>
  <c r="K19" i="3" s="1"/>
  <c r="E19" i="3"/>
  <c r="J18" i="3"/>
  <c r="I18" i="3"/>
  <c r="H18" i="3"/>
  <c r="E18" i="3"/>
  <c r="K18" i="3" s="1"/>
  <c r="J17" i="3"/>
  <c r="I17" i="3"/>
  <c r="H17" i="3"/>
  <c r="K17" i="3" s="1"/>
  <c r="E17" i="3"/>
  <c r="J16" i="3"/>
  <c r="I16" i="3"/>
  <c r="H16" i="3"/>
  <c r="E16" i="3"/>
  <c r="K16" i="3" s="1"/>
  <c r="J15" i="3"/>
  <c r="I15" i="3"/>
  <c r="H15" i="3"/>
  <c r="E15" i="3"/>
  <c r="K15" i="3" s="1"/>
  <c r="J14" i="3"/>
  <c r="I14" i="3"/>
  <c r="H14" i="3"/>
  <c r="K14" i="3" s="1"/>
  <c r="E14" i="3"/>
  <c r="J13" i="3"/>
  <c r="I13" i="3"/>
  <c r="H13" i="3"/>
  <c r="K13" i="3" s="1"/>
  <c r="E13" i="3"/>
  <c r="J12" i="3"/>
  <c r="I12" i="3"/>
  <c r="H12" i="3"/>
  <c r="E12" i="3"/>
  <c r="K12" i="3" s="1"/>
  <c r="J11" i="3"/>
  <c r="I11" i="3"/>
  <c r="H11" i="3"/>
  <c r="E11" i="3"/>
  <c r="K11" i="3" s="1"/>
  <c r="J10" i="3"/>
  <c r="I10" i="3"/>
  <c r="H10" i="3"/>
  <c r="H35" i="3" s="1"/>
  <c r="E10" i="3"/>
  <c r="J35" i="2"/>
  <c r="G35" i="2"/>
  <c r="F35" i="2"/>
  <c r="I35" i="2" s="1"/>
  <c r="D35" i="2"/>
  <c r="C35" i="2"/>
  <c r="J34" i="2"/>
  <c r="I34" i="2"/>
  <c r="H34" i="2"/>
  <c r="E34" i="2"/>
  <c r="K34" i="2" s="1"/>
  <c r="J33" i="2"/>
  <c r="I33" i="2"/>
  <c r="H33" i="2"/>
  <c r="K33" i="2" s="1"/>
  <c r="E33" i="2"/>
  <c r="J32" i="2"/>
  <c r="I32" i="2"/>
  <c r="H32" i="2"/>
  <c r="K32" i="2" s="1"/>
  <c r="E32" i="2"/>
  <c r="J31" i="2"/>
  <c r="I31" i="2"/>
  <c r="H31" i="2"/>
  <c r="E31" i="2"/>
  <c r="K31" i="2" s="1"/>
  <c r="J30" i="2"/>
  <c r="I30" i="2"/>
  <c r="H30" i="2"/>
  <c r="E30" i="2"/>
  <c r="K30" i="2" s="1"/>
  <c r="J29" i="2"/>
  <c r="I29" i="2"/>
  <c r="H29" i="2"/>
  <c r="E29" i="2"/>
  <c r="K29" i="2" s="1"/>
  <c r="J28" i="2"/>
  <c r="I28" i="2"/>
  <c r="H28" i="2"/>
  <c r="K28" i="2" s="1"/>
  <c r="E28" i="2"/>
  <c r="J27" i="2"/>
  <c r="I27" i="2"/>
  <c r="H27" i="2"/>
  <c r="E27" i="2"/>
  <c r="K27" i="2" s="1"/>
  <c r="J26" i="2"/>
  <c r="I26" i="2"/>
  <c r="H26" i="2"/>
  <c r="E26" i="2"/>
  <c r="K26" i="2" s="1"/>
  <c r="J25" i="2"/>
  <c r="I25" i="2"/>
  <c r="H25" i="2"/>
  <c r="E25" i="2"/>
  <c r="K25" i="2" s="1"/>
  <c r="J24" i="2"/>
  <c r="I24" i="2"/>
  <c r="H24" i="2"/>
  <c r="K24" i="2" s="1"/>
  <c r="E24" i="2"/>
  <c r="J23" i="2"/>
  <c r="I23" i="2"/>
  <c r="H23" i="2"/>
  <c r="E23" i="2"/>
  <c r="K23" i="2" s="1"/>
  <c r="J22" i="2"/>
  <c r="I22" i="2"/>
  <c r="H22" i="2"/>
  <c r="E22" i="2"/>
  <c r="K22" i="2" s="1"/>
  <c r="J21" i="2"/>
  <c r="I21" i="2"/>
  <c r="H21" i="2"/>
  <c r="E21" i="2"/>
  <c r="K21" i="2" s="1"/>
  <c r="J20" i="2"/>
  <c r="I20" i="2"/>
  <c r="H20" i="2"/>
  <c r="K20" i="2" s="1"/>
  <c r="E20" i="2"/>
  <c r="J19" i="2"/>
  <c r="I19" i="2"/>
  <c r="H19" i="2"/>
  <c r="E19" i="2"/>
  <c r="K19" i="2" s="1"/>
  <c r="J18" i="2"/>
  <c r="I18" i="2"/>
  <c r="H18" i="2"/>
  <c r="E18" i="2"/>
  <c r="K18" i="2" s="1"/>
  <c r="J17" i="2"/>
  <c r="I17" i="2"/>
  <c r="H17" i="2"/>
  <c r="E17" i="2"/>
  <c r="K17" i="2" s="1"/>
  <c r="J16" i="2"/>
  <c r="I16" i="2"/>
  <c r="H16" i="2"/>
  <c r="K16" i="2" s="1"/>
  <c r="E16" i="2"/>
  <c r="J15" i="2"/>
  <c r="I15" i="2"/>
  <c r="H15" i="2"/>
  <c r="E15" i="2"/>
  <c r="K15" i="2" s="1"/>
  <c r="J14" i="2"/>
  <c r="I14" i="2"/>
  <c r="H14" i="2"/>
  <c r="E14" i="2"/>
  <c r="K14" i="2" s="1"/>
  <c r="J13" i="2"/>
  <c r="I13" i="2"/>
  <c r="H13" i="2"/>
  <c r="E13" i="2"/>
  <c r="K13" i="2" s="1"/>
  <c r="J12" i="2"/>
  <c r="I12" i="2"/>
  <c r="H12" i="2"/>
  <c r="K12" i="2" s="1"/>
  <c r="E12" i="2"/>
  <c r="J11" i="2"/>
  <c r="I11" i="2"/>
  <c r="H11" i="2"/>
  <c r="E11" i="2"/>
  <c r="K11" i="2" s="1"/>
  <c r="J10" i="2"/>
  <c r="I10" i="2"/>
  <c r="H10" i="2"/>
  <c r="H35" i="2" s="1"/>
  <c r="E10" i="2"/>
  <c r="K10" i="2" s="1"/>
  <c r="M39" i="1"/>
  <c r="K39" i="1"/>
  <c r="J39" i="1"/>
  <c r="H39" i="1"/>
  <c r="G39" i="1"/>
  <c r="I39" i="1" s="1"/>
  <c r="F39" i="1"/>
  <c r="E39" i="1"/>
  <c r="D39" i="1"/>
  <c r="M38" i="1"/>
  <c r="K37" i="1"/>
  <c r="J37" i="1"/>
  <c r="I37" i="1"/>
  <c r="L37" i="1" s="1"/>
  <c r="F37" i="1"/>
  <c r="K36" i="1"/>
  <c r="J36" i="1"/>
  <c r="I36" i="1"/>
  <c r="L36" i="1" s="1"/>
  <c r="F36" i="1"/>
  <c r="M35" i="1"/>
  <c r="H35" i="1"/>
  <c r="K35" i="1" s="1"/>
  <c r="G35" i="1"/>
  <c r="J35" i="1" s="1"/>
  <c r="E35" i="1"/>
  <c r="D35" i="1"/>
  <c r="M34" i="1"/>
  <c r="K34" i="1"/>
  <c r="H34" i="1"/>
  <c r="G34" i="1"/>
  <c r="I34" i="1" s="1"/>
  <c r="L34" i="1" s="1"/>
  <c r="F34" i="1"/>
  <c r="E34" i="1"/>
  <c r="D34" i="1"/>
  <c r="M33" i="1"/>
  <c r="I33" i="1"/>
  <c r="H33" i="1"/>
  <c r="G33" i="1"/>
  <c r="J33" i="1" s="1"/>
  <c r="E33" i="1"/>
  <c r="D33" i="1"/>
  <c r="M31" i="1"/>
  <c r="M32" i="1" s="1"/>
  <c r="K30" i="1"/>
  <c r="J30" i="1"/>
  <c r="I30" i="1"/>
  <c r="L30" i="1" s="1"/>
  <c r="F30" i="1"/>
  <c r="M29" i="1"/>
  <c r="H29" i="1"/>
  <c r="K29" i="1" s="1"/>
  <c r="G29" i="1"/>
  <c r="E29" i="1"/>
  <c r="D29" i="1"/>
  <c r="F29" i="1" s="1"/>
  <c r="M28" i="1"/>
  <c r="J28" i="1"/>
  <c r="I28" i="1"/>
  <c r="H28" i="1"/>
  <c r="G28" i="1"/>
  <c r="E28" i="1"/>
  <c r="F28" i="1" s="1"/>
  <c r="D28" i="1"/>
  <c r="M27" i="1"/>
  <c r="K27" i="1"/>
  <c r="H27" i="1"/>
  <c r="G27" i="1"/>
  <c r="E27" i="1"/>
  <c r="D27" i="1"/>
  <c r="F27" i="1" s="1"/>
  <c r="M26" i="1"/>
  <c r="J26" i="1"/>
  <c r="I26" i="1"/>
  <c r="H26" i="1"/>
  <c r="K26" i="1" s="1"/>
  <c r="G26" i="1"/>
  <c r="F26" i="1"/>
  <c r="E26" i="1"/>
  <c r="D26" i="1"/>
  <c r="M25" i="1"/>
  <c r="H25" i="1"/>
  <c r="K25" i="1" s="1"/>
  <c r="G25" i="1"/>
  <c r="E25" i="1"/>
  <c r="D25" i="1"/>
  <c r="F25" i="1" s="1"/>
  <c r="H24" i="1"/>
  <c r="K24" i="1" s="1"/>
  <c r="E24" i="1"/>
  <c r="D24" i="1"/>
  <c r="F24" i="1" s="1"/>
  <c r="M23" i="1"/>
  <c r="K23" i="1"/>
  <c r="J23" i="1"/>
  <c r="H23" i="1"/>
  <c r="G23" i="1"/>
  <c r="I23" i="1" s="1"/>
  <c r="F23" i="1"/>
  <c r="E23" i="1"/>
  <c r="D23" i="1"/>
  <c r="M22" i="1"/>
  <c r="H22" i="1"/>
  <c r="G22" i="1"/>
  <c r="E22" i="1"/>
  <c r="D22" i="1"/>
  <c r="M21" i="1"/>
  <c r="K21" i="1"/>
  <c r="J21" i="1"/>
  <c r="H21" i="1"/>
  <c r="G21" i="1"/>
  <c r="I21" i="1" s="1"/>
  <c r="L21" i="1" s="1"/>
  <c r="F21" i="1"/>
  <c r="E21" i="1"/>
  <c r="D21" i="1"/>
  <c r="M20" i="1"/>
  <c r="I20" i="1"/>
  <c r="H20" i="1"/>
  <c r="G20" i="1"/>
  <c r="E20" i="1"/>
  <c r="D20" i="1"/>
  <c r="M19" i="1"/>
  <c r="G19" i="1"/>
  <c r="M18" i="1"/>
  <c r="M17" i="1"/>
  <c r="K17" i="1"/>
  <c r="H17" i="1"/>
  <c r="G17" i="1"/>
  <c r="I17" i="1" s="1"/>
  <c r="L17" i="1" s="1"/>
  <c r="F17" i="1"/>
  <c r="E17" i="1"/>
  <c r="D17" i="1"/>
  <c r="M16" i="1"/>
  <c r="I16" i="1"/>
  <c r="L16" i="1" s="1"/>
  <c r="H16" i="1"/>
  <c r="G16" i="1"/>
  <c r="J16" i="1" s="1"/>
  <c r="E16" i="1"/>
  <c r="D16" i="1"/>
  <c r="F16" i="1" s="1"/>
  <c r="M15" i="1"/>
  <c r="K15" i="1"/>
  <c r="J15" i="1"/>
  <c r="H15" i="1"/>
  <c r="G15" i="1"/>
  <c r="I15" i="1" s="1"/>
  <c r="F15" i="1"/>
  <c r="E15" i="1"/>
  <c r="D15" i="1"/>
  <c r="M14" i="1"/>
  <c r="H14" i="1"/>
  <c r="G14" i="1"/>
  <c r="E14" i="1"/>
  <c r="D14" i="1"/>
  <c r="M13" i="1"/>
  <c r="G13" i="1"/>
  <c r="E13" i="1"/>
  <c r="M12" i="1"/>
  <c r="E12" i="1"/>
  <c r="M11" i="1"/>
  <c r="M10" i="1"/>
  <c r="A6" i="28"/>
  <c r="A1" i="6" s="1"/>
  <c r="A4" i="28"/>
  <c r="G18" i="1" l="1"/>
  <c r="J27" i="1"/>
  <c r="I27" i="1"/>
  <c r="L27" i="1" s="1"/>
  <c r="A1" i="1"/>
  <c r="K14" i="1"/>
  <c r="J17" i="1"/>
  <c r="J20" i="1"/>
  <c r="K22" i="1"/>
  <c r="L28" i="1"/>
  <c r="F33" i="1"/>
  <c r="L33" i="1" s="1"/>
  <c r="D32" i="1"/>
  <c r="J34" i="1"/>
  <c r="A1" i="2"/>
  <c r="E35" i="2"/>
  <c r="H35" i="4"/>
  <c r="K10" i="4"/>
  <c r="J35" i="4"/>
  <c r="H13" i="1"/>
  <c r="H35" i="5"/>
  <c r="K35" i="5" s="1"/>
  <c r="I13" i="1"/>
  <c r="G12" i="1"/>
  <c r="F14" i="1"/>
  <c r="I14" i="1"/>
  <c r="L14" i="1" s="1"/>
  <c r="K20" i="1"/>
  <c r="H19" i="1"/>
  <c r="I19" i="1" s="1"/>
  <c r="F22" i="1"/>
  <c r="I22" i="1"/>
  <c r="L22" i="1" s="1"/>
  <c r="L26" i="1"/>
  <c r="J29" i="1"/>
  <c r="I29" i="1"/>
  <c r="L29" i="1" s="1"/>
  <c r="G32" i="1"/>
  <c r="E32" i="1"/>
  <c r="E31" i="1" s="1"/>
  <c r="E35" i="3"/>
  <c r="K35" i="3" s="1"/>
  <c r="K10" i="3"/>
  <c r="I35" i="4"/>
  <c r="D13" i="1"/>
  <c r="K35" i="2"/>
  <c r="K13" i="6"/>
  <c r="K10" i="7"/>
  <c r="F20" i="1"/>
  <c r="L20" i="1" s="1"/>
  <c r="D19" i="1"/>
  <c r="A1" i="24"/>
  <c r="A1" i="20"/>
  <c r="A1" i="29"/>
  <c r="A1" i="21"/>
  <c r="A1" i="17"/>
  <c r="A1" i="27"/>
  <c r="A1" i="22"/>
  <c r="A1" i="18"/>
  <c r="A1" i="13"/>
  <c r="A1" i="9"/>
  <c r="A1" i="19"/>
  <c r="A1" i="14"/>
  <c r="A1" i="10"/>
  <c r="A1" i="23"/>
  <c r="A1" i="15"/>
  <c r="A1" i="11"/>
  <c r="A1" i="12"/>
  <c r="A1" i="8"/>
  <c r="A1" i="5"/>
  <c r="A1" i="7"/>
  <c r="A1" i="3"/>
  <c r="A1" i="4"/>
  <c r="J14" i="1"/>
  <c r="L15" i="1"/>
  <c r="K16" i="1"/>
  <c r="J19" i="1"/>
  <c r="E19" i="1"/>
  <c r="E18" i="1" s="1"/>
  <c r="E11" i="1" s="1"/>
  <c r="E10" i="1" s="1"/>
  <c r="E38" i="1" s="1"/>
  <c r="J22" i="1"/>
  <c r="L23" i="1"/>
  <c r="J25" i="1"/>
  <c r="G24" i="1"/>
  <c r="I25" i="1"/>
  <c r="L25" i="1" s="1"/>
  <c r="K28" i="1"/>
  <c r="K33" i="1"/>
  <c r="H32" i="1"/>
  <c r="F35" i="1"/>
  <c r="I35" i="1"/>
  <c r="L35" i="1" s="1"/>
  <c r="L39" i="1"/>
  <c r="E35" i="4"/>
  <c r="K10" i="5"/>
  <c r="H35" i="6"/>
  <c r="K35" i="6" s="1"/>
  <c r="H35" i="7"/>
  <c r="K35" i="7" s="1"/>
  <c r="K27" i="7"/>
  <c r="K35" i="13"/>
  <c r="K10" i="9"/>
  <c r="H35" i="11"/>
  <c r="K35" i="11" s="1"/>
  <c r="K10" i="13"/>
  <c r="K35" i="19"/>
  <c r="K10" i="21"/>
  <c r="H35" i="21"/>
  <c r="H35" i="22"/>
  <c r="K10" i="8"/>
  <c r="H35" i="10"/>
  <c r="K35" i="10" s="1"/>
  <c r="K10" i="12"/>
  <c r="H35" i="14"/>
  <c r="K35" i="14" s="1"/>
  <c r="K10" i="17"/>
  <c r="H35" i="17"/>
  <c r="K35" i="17" s="1"/>
  <c r="H35" i="18"/>
  <c r="E35" i="15"/>
  <c r="K13" i="15"/>
  <c r="K13" i="23"/>
  <c r="K10" i="24"/>
  <c r="H35" i="15"/>
  <c r="K35" i="15" s="1"/>
  <c r="E35" i="18"/>
  <c r="K13" i="19"/>
  <c r="E35" i="20"/>
  <c r="K35" i="20" s="1"/>
  <c r="K10" i="20"/>
  <c r="E35" i="21"/>
  <c r="K35" i="23"/>
  <c r="K10" i="29"/>
  <c r="H35" i="29"/>
  <c r="K35" i="29" s="1"/>
  <c r="H35" i="27"/>
  <c r="K35" i="27" s="1"/>
  <c r="K10" i="19"/>
  <c r="E35" i="22"/>
  <c r="K10" i="23"/>
  <c r="D12" i="1" l="1"/>
  <c r="F13" i="1"/>
  <c r="L13" i="1" s="1"/>
  <c r="J13" i="1"/>
  <c r="I32" i="1"/>
  <c r="L32" i="1" s="1"/>
  <c r="G31" i="1"/>
  <c r="J32" i="1"/>
  <c r="K35" i="4"/>
  <c r="D31" i="1"/>
  <c r="F31" i="1" s="1"/>
  <c r="F32" i="1"/>
  <c r="K35" i="22"/>
  <c r="D18" i="1"/>
  <c r="F18" i="1" s="1"/>
  <c r="F19" i="1"/>
  <c r="L19" i="1" s="1"/>
  <c r="K13" i="1"/>
  <c r="H12" i="1"/>
  <c r="K35" i="18"/>
  <c r="K35" i="21"/>
  <c r="K32" i="1"/>
  <c r="H31" i="1"/>
  <c r="K31" i="1" s="1"/>
  <c r="J24" i="1"/>
  <c r="I24" i="1"/>
  <c r="L24" i="1" s="1"/>
  <c r="H18" i="1"/>
  <c r="K18" i="1" s="1"/>
  <c r="K19" i="1"/>
  <c r="J12" i="1"/>
  <c r="G11" i="1"/>
  <c r="I12" i="1"/>
  <c r="J18" i="1"/>
  <c r="K12" i="1" l="1"/>
  <c r="H11" i="1"/>
  <c r="J31" i="1"/>
  <c r="I31" i="1"/>
  <c r="L31" i="1" s="1"/>
  <c r="F12" i="1"/>
  <c r="L12" i="1" s="1"/>
  <c r="D11" i="1"/>
  <c r="J11" i="1"/>
  <c r="G10" i="1"/>
  <c r="I11" i="1"/>
  <c r="I18" i="1"/>
  <c r="L18" i="1" s="1"/>
  <c r="F11" i="1" l="1"/>
  <c r="D10" i="1"/>
  <c r="G38" i="1"/>
  <c r="J10" i="1"/>
  <c r="L11" i="1"/>
  <c r="H10" i="1"/>
  <c r="K11" i="1"/>
  <c r="H38" i="1" l="1"/>
  <c r="K38" i="1" s="1"/>
  <c r="K10" i="1"/>
  <c r="F10" i="1"/>
  <c r="F38" i="1" s="1"/>
  <c r="D38" i="1"/>
  <c r="J38" i="1" s="1"/>
  <c r="I10" i="1"/>
  <c r="I38" i="1" l="1"/>
  <c r="L38" i="1" s="1"/>
  <c r="L10" i="1"/>
</calcChain>
</file>

<file path=xl/sharedStrings.xml><?xml version="1.0" encoding="utf-8"?>
<sst xmlns="http://schemas.openxmlformats.org/spreadsheetml/2006/main" count="1666" uniqueCount="166">
  <si>
    <t>区　　分</t>
    <rPh sb="0" eb="1">
      <t>ク</t>
    </rPh>
    <rPh sb="3" eb="4">
      <t>ブン</t>
    </rPh>
    <phoneticPr fontId="10"/>
  </si>
  <si>
    <t>現年課税分</t>
    <rPh sb="0" eb="2">
      <t>ゲンネン</t>
    </rPh>
    <rPh sb="2" eb="5">
      <t>カゼイブン</t>
    </rPh>
    <phoneticPr fontId="2"/>
  </si>
  <si>
    <t>（イ）軽自動車税種別割</t>
    <rPh sb="3" eb="7">
      <t>ケイジドウシャ</t>
    </rPh>
    <rPh sb="7" eb="8">
      <t>ゼイ</t>
    </rPh>
    <rPh sb="8" eb="10">
      <t>シュベツ</t>
    </rPh>
    <rPh sb="10" eb="11">
      <t>ワリ</t>
    </rPh>
    <phoneticPr fontId="2"/>
  </si>
  <si>
    <t>大館市</t>
  </si>
  <si>
    <t>前年度</t>
    <rPh sb="0" eb="3">
      <t>ゼンネンド</t>
    </rPh>
    <phoneticPr fontId="2"/>
  </si>
  <si>
    <t>千円</t>
    <rPh sb="0" eb="2">
      <t>センエン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</si>
  <si>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</si>
  <si>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税　目</t>
    <rPh sb="0" eb="1">
      <t>ゼイ</t>
    </rPh>
    <rPh sb="2" eb="3">
      <t>メ</t>
    </rPh>
    <phoneticPr fontId="2"/>
  </si>
  <si>
    <t>第２０表</t>
    <rPh sb="0" eb="1">
      <t>ダイ</t>
    </rPh>
    <rPh sb="3" eb="4">
      <t>ヒョウ</t>
    </rPh>
    <phoneticPr fontId="2"/>
  </si>
  <si>
    <t>総括（県計）</t>
    <rPh sb="0" eb="2">
      <t>ソウカツ</t>
    </rPh>
    <rPh sb="3" eb="4">
      <t>ケン</t>
    </rPh>
    <rPh sb="4" eb="5">
      <t>ケイ</t>
    </rPh>
    <phoneticPr fontId="2"/>
  </si>
  <si>
    <t>計</t>
    <rPh sb="0" eb="1">
      <t>ケイ</t>
    </rPh>
    <phoneticPr fontId="2"/>
  </si>
  <si>
    <t>２　法定外目的税</t>
    <rPh sb="2" eb="5">
      <t>ホウテイガイ</t>
    </rPh>
    <rPh sb="5" eb="8">
      <t>モクテキゼイ</t>
    </rPh>
    <phoneticPr fontId="2"/>
  </si>
  <si>
    <t>うち退職所得分</t>
    <rPh sb="2" eb="4">
      <t>タイショク</t>
    </rPh>
    <rPh sb="4" eb="7">
      <t>ショトクブン</t>
    </rPh>
    <phoneticPr fontId="2"/>
  </si>
  <si>
    <t>１　法定普通税</t>
    <rPh sb="2" eb="4">
      <t>ホウテイ</t>
    </rPh>
    <rPh sb="4" eb="7">
      <t>フツウゼイ</t>
    </rPh>
    <phoneticPr fontId="2"/>
  </si>
  <si>
    <t>男鹿市</t>
  </si>
  <si>
    <t>第１４表　　交付金</t>
    <rPh sb="0" eb="1">
      <t>ダイ</t>
    </rPh>
    <rPh sb="3" eb="4">
      <t>ヒョウ</t>
    </rPh>
    <phoneticPr fontId="2"/>
  </si>
  <si>
    <t>２　法定外普通税</t>
    <rPh sb="2" eb="5">
      <t>ホウテイガイ</t>
    </rPh>
    <rPh sb="5" eb="8">
      <t>フツウゼイ</t>
    </rPh>
    <phoneticPr fontId="2"/>
  </si>
  <si>
    <t>(E)</t>
  </si>
  <si>
    <t>二　目　的　税</t>
    <rPh sb="0" eb="1">
      <t>ニ</t>
    </rPh>
    <phoneticPr fontId="2"/>
  </si>
  <si>
    <t>総括（県計）</t>
    <rPh sb="0" eb="2">
      <t>ソウカツ</t>
    </rPh>
    <rPh sb="3" eb="5">
      <t>ケンケイ</t>
    </rPh>
    <phoneticPr fontId="2"/>
  </si>
  <si>
    <t>１　法定目的税</t>
    <rPh sb="2" eb="4">
      <t>ホウテイ</t>
    </rPh>
    <rPh sb="4" eb="7">
      <t>モクテキゼイ</t>
    </rPh>
    <phoneticPr fontId="2"/>
  </si>
  <si>
    <t>第８表　　法人税割</t>
    <rPh sb="0" eb="1">
      <t>ダイ</t>
    </rPh>
    <rPh sb="2" eb="3">
      <t>ヒョウ</t>
    </rPh>
    <phoneticPr fontId="2"/>
  </si>
  <si>
    <t>(２) 固定資産税</t>
  </si>
  <si>
    <t>純固定資産税</t>
    <rPh sb="0" eb="1">
      <t>ジュン</t>
    </rPh>
    <rPh sb="1" eb="3">
      <t>コテイ</t>
    </rPh>
    <rPh sb="3" eb="6">
      <t>シサンゼイ</t>
    </rPh>
    <phoneticPr fontId="2"/>
  </si>
  <si>
    <t>市町村名</t>
    <rPh sb="0" eb="3">
      <t>シチョウソン</t>
    </rPh>
    <rPh sb="3" eb="4">
      <t>メイ</t>
    </rPh>
    <phoneticPr fontId="2"/>
  </si>
  <si>
    <t>第１８表</t>
    <rPh sb="0" eb="1">
      <t>ダイ</t>
    </rPh>
    <rPh sb="3" eb="4">
      <t>ヒョウ</t>
    </rPh>
    <phoneticPr fontId="2"/>
  </si>
  <si>
    <t>(ウ) 法人均等割</t>
  </si>
  <si>
    <t>能代市</t>
  </si>
  <si>
    <t>年度</t>
    <rPh sb="0" eb="2">
      <t>ネンド</t>
    </rPh>
    <phoneticPr fontId="2"/>
  </si>
  <si>
    <t>由利本荘市</t>
  </si>
  <si>
    <t>第１０表</t>
    <rPh sb="0" eb="1">
      <t>ダイ</t>
    </rPh>
    <rPh sb="3" eb="4">
      <t>ヒョウ</t>
    </rPh>
    <phoneticPr fontId="2"/>
  </si>
  <si>
    <t>上小阿仁村</t>
  </si>
  <si>
    <t>横手市</t>
  </si>
  <si>
    <t>湯沢市</t>
  </si>
  <si>
    <t>鹿角市</t>
  </si>
  <si>
    <t>潟上市</t>
  </si>
  <si>
    <t>第７表　　法人均等割</t>
    <rPh sb="0" eb="1">
      <t>ダイ</t>
    </rPh>
    <rPh sb="2" eb="3">
      <t>ヒョウ</t>
    </rPh>
    <phoneticPr fontId="2"/>
  </si>
  <si>
    <t>(D)</t>
  </si>
  <si>
    <t>大仙市</t>
  </si>
  <si>
    <t>北秋田市</t>
  </si>
  <si>
    <t>小坂町</t>
  </si>
  <si>
    <t>収　　　　　入　　　　　済　　　　　額</t>
    <rPh sb="0" eb="1">
      <t>オサム</t>
    </rPh>
    <rPh sb="6" eb="7">
      <t>イリ</t>
    </rPh>
    <rPh sb="12" eb="13">
      <t>ズミ</t>
    </rPh>
    <rPh sb="18" eb="19">
      <t>ガク</t>
    </rPh>
    <phoneticPr fontId="2"/>
  </si>
  <si>
    <t>第５表　　所得割</t>
    <rPh sb="0" eb="1">
      <t>ダイ</t>
    </rPh>
    <rPh sb="2" eb="3">
      <t>ヒョウ</t>
    </rPh>
    <phoneticPr fontId="2"/>
  </si>
  <si>
    <t>藤里町</t>
  </si>
  <si>
    <t>調　　　　　　　定　　　　　　　済　　　　　　　額</t>
    <rPh sb="0" eb="1">
      <t>チョウ</t>
    </rPh>
    <rPh sb="8" eb="9">
      <t>サダム</t>
    </rPh>
    <rPh sb="16" eb="17">
      <t>ズミ</t>
    </rPh>
    <rPh sb="24" eb="25">
      <t>ガク</t>
    </rPh>
    <phoneticPr fontId="2"/>
  </si>
  <si>
    <t>五城目町</t>
  </si>
  <si>
    <t>第１３表　　償却資産</t>
    <rPh sb="0" eb="1">
      <t>ダイ</t>
    </rPh>
    <rPh sb="3" eb="4">
      <t>ヒョウ</t>
    </rPh>
    <phoneticPr fontId="2"/>
  </si>
  <si>
    <t>八郎潟町</t>
  </si>
  <si>
    <t>井川町</t>
  </si>
  <si>
    <t>第６表</t>
    <rPh sb="0" eb="1">
      <t>ダイ</t>
    </rPh>
    <rPh sb="2" eb="3">
      <t>ヒョウ</t>
    </rPh>
    <phoneticPr fontId="2"/>
  </si>
  <si>
    <t>第２表　　普通税</t>
    <rPh sb="0" eb="1">
      <t>ダイ</t>
    </rPh>
    <rPh sb="2" eb="3">
      <t>ヒョウ</t>
    </rPh>
    <phoneticPr fontId="2"/>
  </si>
  <si>
    <t>個人均等割</t>
    <rPh sb="0" eb="2">
      <t>コジン</t>
    </rPh>
    <rPh sb="2" eb="5">
      <t>キントウワリ</t>
    </rPh>
    <phoneticPr fontId="2"/>
  </si>
  <si>
    <t>大潟村</t>
  </si>
  <si>
    <t>美郷町</t>
  </si>
  <si>
    <t>調　　　　　定　　　　　済　　　　　額</t>
    <rPh sb="0" eb="1">
      <t>チョウ</t>
    </rPh>
    <rPh sb="6" eb="7">
      <t>サダム</t>
    </rPh>
    <rPh sb="12" eb="13">
      <t>ズミ</t>
    </rPh>
    <rPh sb="18" eb="19">
      <t>ガク</t>
    </rPh>
    <phoneticPr fontId="2"/>
  </si>
  <si>
    <t>羽後町</t>
  </si>
  <si>
    <t>第３表　　市町村民税</t>
    <rPh sb="0" eb="1">
      <t>ダイ</t>
    </rPh>
    <rPh sb="2" eb="3">
      <t>ヒョウ</t>
    </rPh>
    <phoneticPr fontId="2"/>
  </si>
  <si>
    <t>区　　　　　分</t>
    <rPh sb="0" eb="1">
      <t>ク</t>
    </rPh>
    <rPh sb="6" eb="7">
      <t>ブン</t>
    </rPh>
    <phoneticPr fontId="2"/>
  </si>
  <si>
    <t>秋田市</t>
    <rPh sb="0" eb="3">
      <t>アキタシ</t>
    </rPh>
    <phoneticPr fontId="2"/>
  </si>
  <si>
    <t>東成瀬村</t>
  </si>
  <si>
    <t>固定資産税</t>
    <rPh sb="0" eb="2">
      <t>コテイ</t>
    </rPh>
    <rPh sb="2" eb="5">
      <t>シサンゼイ</t>
    </rPh>
    <phoneticPr fontId="2"/>
  </si>
  <si>
    <t>県　　計</t>
    <rPh sb="0" eb="1">
      <t>ケン</t>
    </rPh>
    <rPh sb="3" eb="4">
      <t>ケイ</t>
    </rPh>
    <phoneticPr fontId="2"/>
  </si>
  <si>
    <t>第６表　　所得割のうち退職所得の分離課税に係るもの</t>
    <rPh sb="0" eb="1">
      <t>ダイ</t>
    </rPh>
    <rPh sb="2" eb="3">
      <t>ヒョウ</t>
    </rPh>
    <rPh sb="5" eb="8">
      <t>ショトクワリ</t>
    </rPh>
    <rPh sb="11" eb="13">
      <t>タイショク</t>
    </rPh>
    <rPh sb="13" eb="15">
      <t>ショトク</t>
    </rPh>
    <rPh sb="16" eb="18">
      <t>ブンリ</t>
    </rPh>
    <rPh sb="18" eb="20">
      <t>カゼイ</t>
    </rPh>
    <rPh sb="21" eb="22">
      <t>カカ</t>
    </rPh>
    <phoneticPr fontId="2"/>
  </si>
  <si>
    <t>収　　　　　　　入　　　　　　　　済　　　　　　　　額</t>
    <rPh sb="0" eb="1">
      <t>オサム</t>
    </rPh>
    <rPh sb="8" eb="9">
      <t>イリ</t>
    </rPh>
    <rPh sb="17" eb="18">
      <t>ズミ</t>
    </rPh>
    <rPh sb="26" eb="27">
      <t>ガク</t>
    </rPh>
    <phoneticPr fontId="2"/>
  </si>
  <si>
    <t>第１表　　総括表</t>
    <rPh sb="0" eb="1">
      <t>ダイ</t>
    </rPh>
    <rPh sb="2" eb="3">
      <t>ヒョウ</t>
    </rPh>
    <phoneticPr fontId="2"/>
  </si>
  <si>
    <t>(１) 市町村民税</t>
  </si>
  <si>
    <t>徴　　　　　　　　　　収　　　　　　　　　　率</t>
    <rPh sb="0" eb="1">
      <t>シルシ</t>
    </rPh>
    <rPh sb="11" eb="12">
      <t>オサム</t>
    </rPh>
    <rPh sb="22" eb="23">
      <t>リツ</t>
    </rPh>
    <phoneticPr fontId="2"/>
  </si>
  <si>
    <t>％</t>
  </si>
  <si>
    <t>第４表　　個人均等割</t>
    <rPh sb="0" eb="1">
      <t>ダイ</t>
    </rPh>
    <rPh sb="2" eb="3">
      <t>ヒョウ</t>
    </rPh>
    <phoneticPr fontId="2"/>
  </si>
  <si>
    <t>第９表　　固定資産税</t>
    <rPh sb="0" eb="1">
      <t>ダイ</t>
    </rPh>
    <rPh sb="2" eb="3">
      <t>ヒョウ</t>
    </rPh>
    <phoneticPr fontId="2"/>
  </si>
  <si>
    <t>第１０表　　純固定資産税</t>
    <rPh sb="0" eb="1">
      <t>ダイ</t>
    </rPh>
    <rPh sb="3" eb="4">
      <t>ヒョウ</t>
    </rPh>
    <phoneticPr fontId="2"/>
  </si>
  <si>
    <t>普通税</t>
    <rPh sb="0" eb="3">
      <t>フツウゼイ</t>
    </rPh>
    <phoneticPr fontId="2"/>
  </si>
  <si>
    <t>第１２表　　家屋</t>
    <rPh sb="0" eb="1">
      <t>ダイ</t>
    </rPh>
    <rPh sb="3" eb="4">
      <t>ヒョウ</t>
    </rPh>
    <phoneticPr fontId="2"/>
  </si>
  <si>
    <t>第１４表</t>
    <rPh sb="0" eb="1">
      <t>ダイ</t>
    </rPh>
    <rPh sb="3" eb="4">
      <t>ヒョウ</t>
    </rPh>
    <phoneticPr fontId="2"/>
  </si>
  <si>
    <t>法人均等割</t>
    <rPh sb="0" eb="2">
      <t>ホウジン</t>
    </rPh>
    <rPh sb="2" eb="5">
      <t>キントウワリ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</si>
  <si>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</si>
  <si>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総括表</t>
    <rPh sb="0" eb="2">
      <t>ソウカツ</t>
    </rPh>
    <rPh sb="2" eb="3">
      <t>ヒョウ</t>
    </rPh>
    <phoneticPr fontId="2"/>
  </si>
  <si>
    <t>市町村民税</t>
    <rPh sb="0" eb="3">
      <t>シチョウソン</t>
    </rPh>
    <rPh sb="3" eb="4">
      <t>ミン</t>
    </rPh>
    <rPh sb="4" eb="5">
      <t>ゼイ</t>
    </rPh>
    <phoneticPr fontId="2"/>
  </si>
  <si>
    <t>法人税割</t>
    <rPh sb="0" eb="3">
      <t>ホウジンゼイ</t>
    </rPh>
    <rPh sb="3" eb="4">
      <t>ワリ</t>
    </rPh>
    <phoneticPr fontId="2"/>
  </si>
  <si>
    <t>所得割のうち退職所得の分離課税に係るもの</t>
    <rPh sb="0" eb="2">
      <t>ショトク</t>
    </rPh>
    <rPh sb="2" eb="3">
      <t>ワリ</t>
    </rPh>
    <rPh sb="6" eb="8">
      <t>タイショク</t>
    </rPh>
    <rPh sb="8" eb="10">
      <t>ショトク</t>
    </rPh>
    <rPh sb="11" eb="13">
      <t>ブンリ</t>
    </rPh>
    <rPh sb="13" eb="15">
      <t>カゼイ</t>
    </rPh>
    <rPh sb="16" eb="17">
      <t>カカワ</t>
    </rPh>
    <phoneticPr fontId="2"/>
  </si>
  <si>
    <t>第２０表　　目的税</t>
    <rPh sb="0" eb="1">
      <t>ダイ</t>
    </rPh>
    <rPh sb="3" eb="4">
      <t>ヒョウ</t>
    </rPh>
    <phoneticPr fontId="2"/>
  </si>
  <si>
    <t>所得割</t>
    <rPh sb="0" eb="3">
      <t>ショトクワリ</t>
    </rPh>
    <phoneticPr fontId="2"/>
  </si>
  <si>
    <t>土地</t>
    <rPh sb="0" eb="2">
      <t>トチ</t>
    </rPh>
    <phoneticPr fontId="2"/>
  </si>
  <si>
    <t>家屋</t>
    <rPh sb="0" eb="2">
      <t>カオク</t>
    </rPh>
    <phoneticPr fontId="2"/>
  </si>
  <si>
    <t>償却資産</t>
    <rPh sb="0" eb="2">
      <t>ショウキャク</t>
    </rPh>
    <rPh sb="2" eb="4">
      <t>シサン</t>
    </rPh>
    <phoneticPr fontId="2"/>
  </si>
  <si>
    <t>交付金</t>
    <rPh sb="0" eb="3">
      <t>コウフキン</t>
    </rPh>
    <phoneticPr fontId="2"/>
  </si>
  <si>
    <t>市町村たばこ税</t>
    <rPh sb="0" eb="3">
      <t>シチョウソン</t>
    </rPh>
    <rPh sb="6" eb="7">
      <t>ゼイ</t>
    </rPh>
    <phoneticPr fontId="2"/>
  </si>
  <si>
    <t>軽自動車税環境性能割</t>
    <rPh sb="0" eb="4">
      <t>ケイジドウシャ</t>
    </rPh>
    <rPh sb="4" eb="5">
      <t>ゼイ</t>
    </rPh>
    <rPh sb="5" eb="7">
      <t>カンキョウ</t>
    </rPh>
    <rPh sb="7" eb="9">
      <t>セイノウ</t>
    </rPh>
    <rPh sb="9" eb="10">
      <t>ワ</t>
    </rPh>
    <phoneticPr fontId="2"/>
  </si>
  <si>
    <t>鉱産税</t>
    <rPh sb="0" eb="2">
      <t>コウサン</t>
    </rPh>
    <rPh sb="2" eb="3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</si>
  <si>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</si>
  <si>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目的税</t>
    <rPh sb="0" eb="3">
      <t>モクテキゼイ</t>
    </rPh>
    <phoneticPr fontId="2"/>
  </si>
  <si>
    <t>入湯税</t>
    <rPh sb="0" eb="3">
      <t>ニュウトウゼイ</t>
    </rPh>
    <phoneticPr fontId="2"/>
  </si>
  <si>
    <t>事業所税</t>
    <rPh sb="0" eb="3">
      <t>ジギョウショ</t>
    </rPh>
    <rPh sb="3" eb="4">
      <t>ゼイ</t>
    </rPh>
    <phoneticPr fontId="2"/>
  </si>
  <si>
    <t>国民健康保険税</t>
    <rPh sb="0" eb="2">
      <t>コクミン</t>
    </rPh>
    <rPh sb="2" eb="4">
      <t>ケンコウ</t>
    </rPh>
    <rPh sb="4" eb="7">
      <t>ホケンゼイ</t>
    </rPh>
    <phoneticPr fontId="2"/>
  </si>
  <si>
    <t>表　　　　　　　　　　題</t>
    <rPh sb="0" eb="1">
      <t>ヒョウ</t>
    </rPh>
    <rPh sb="11" eb="12">
      <t>ダイ</t>
    </rPh>
    <phoneticPr fontId="2"/>
  </si>
  <si>
    <t>一般税合計</t>
    <rPh sb="0" eb="2">
      <t>イッパン</t>
    </rPh>
    <rPh sb="2" eb="3">
      <t>ゼイ</t>
    </rPh>
    <rPh sb="3" eb="5">
      <t>ゴウケイ</t>
    </rPh>
    <phoneticPr fontId="2"/>
  </si>
  <si>
    <t>第１１表　　土地</t>
    <rPh sb="0" eb="1">
      <t>ダイ</t>
    </rPh>
    <rPh sb="3" eb="4">
      <t>ヒョウ</t>
    </rPh>
    <phoneticPr fontId="2"/>
  </si>
  <si>
    <t>にかほ市</t>
  </si>
  <si>
    <t>仙北市</t>
  </si>
  <si>
    <t>三種町</t>
  </si>
  <si>
    <t>八峰町</t>
  </si>
  <si>
    <t>税目別（市町村別）</t>
    <rPh sb="0" eb="3">
      <t>ゼイモクベツ</t>
    </rPh>
    <rPh sb="4" eb="7">
      <t>シチョウソン</t>
    </rPh>
    <rPh sb="7" eb="8">
      <t>ベツ</t>
    </rPh>
    <phoneticPr fontId="2"/>
  </si>
  <si>
    <t>表題一覧</t>
    <rPh sb="0" eb="2">
      <t>ヒョウダイ</t>
    </rPh>
    <rPh sb="2" eb="4">
      <t>イチラン</t>
    </rPh>
    <phoneticPr fontId="2"/>
  </si>
  <si>
    <t>一　普　通　税</t>
    <rPh sb="0" eb="1">
      <t>イチ</t>
    </rPh>
    <rPh sb="2" eb="3">
      <t>ススム</t>
    </rPh>
    <rPh sb="4" eb="5">
      <t>ツウ</t>
    </rPh>
    <phoneticPr fontId="2"/>
  </si>
  <si>
    <t>第１７表　　市町村たばこ税</t>
    <rPh sb="0" eb="1">
      <t>ダイ</t>
    </rPh>
    <rPh sb="3" eb="4">
      <t>ヒョウ</t>
    </rPh>
    <phoneticPr fontId="2"/>
  </si>
  <si>
    <t>(イ) 交付金</t>
    <rPh sb="5" eb="6">
      <t>ヅケ</t>
    </rPh>
    <rPh sb="6" eb="7">
      <t>キン</t>
    </rPh>
    <phoneticPr fontId="2"/>
  </si>
  <si>
    <t>(C)</t>
  </si>
  <si>
    <t>秋田県総務部税務課　市町村税政班</t>
    <rPh sb="0" eb="3">
      <t>アキタケン</t>
    </rPh>
    <rPh sb="3" eb="5">
      <t>ソウム</t>
    </rPh>
    <rPh sb="5" eb="6">
      <t>ブ</t>
    </rPh>
    <rPh sb="6" eb="9">
      <t>ゼイムカ</t>
    </rPh>
    <rPh sb="10" eb="13">
      <t>シチョウソン</t>
    </rPh>
    <rPh sb="13" eb="16">
      <t>ゼイセイハン</t>
    </rPh>
    <phoneticPr fontId="2"/>
  </si>
  <si>
    <t>三　水利地益税等</t>
    <rPh sb="0" eb="1">
      <t>サン</t>
    </rPh>
    <rPh sb="2" eb="4">
      <t>スイリ</t>
    </rPh>
    <rPh sb="4" eb="5">
      <t>チ</t>
    </rPh>
    <rPh sb="5" eb="6">
      <t>エキ</t>
    </rPh>
    <rPh sb="6" eb="7">
      <t>ゼイ</t>
    </rPh>
    <rPh sb="7" eb="8">
      <t>トウ</t>
    </rPh>
    <phoneticPr fontId="11"/>
  </si>
  <si>
    <t>(D)/(A)*100</t>
  </si>
  <si>
    <t>(E)/(B)*100</t>
  </si>
  <si>
    <t>(F)/(C)*100</t>
  </si>
  <si>
    <t>(１) 入湯税</t>
  </si>
  <si>
    <t>(A)</t>
  </si>
  <si>
    <t>(B)</t>
  </si>
  <si>
    <t>(F)</t>
  </si>
  <si>
    <t>(ア) 個人均等割</t>
  </si>
  <si>
    <t>(イ) 所　得　割</t>
  </si>
  <si>
    <t>(エ) 法人税割</t>
  </si>
  <si>
    <t>(ア) 純固定資産税</t>
  </si>
  <si>
    <t>(ⅰ) 土　　地</t>
  </si>
  <si>
    <t>(ⅱ) 家　　屋</t>
  </si>
  <si>
    <t>(ⅲ) 償却資産</t>
  </si>
  <si>
    <t>(３) 軽自動車税</t>
  </si>
  <si>
    <t>(４) 市町村たばこ税</t>
  </si>
  <si>
    <t>(５) 鉱産税</t>
  </si>
  <si>
    <t>(６) 特別土地保有税</t>
  </si>
  <si>
    <t>(２) 事業所税</t>
  </si>
  <si>
    <t>(３) 都市計画税</t>
  </si>
  <si>
    <t>合　　　　計　</t>
  </si>
  <si>
    <t>国民健康保険税</t>
  </si>
  <si>
    <t>番号</t>
    <rPh sb="0" eb="2">
      <t>バンゴウ</t>
    </rPh>
    <phoneticPr fontId="2"/>
  </si>
  <si>
    <t>-</t>
  </si>
  <si>
    <t>第１表</t>
    <rPh sb="0" eb="1">
      <t>ダイ</t>
    </rPh>
    <rPh sb="2" eb="3">
      <t>ヒョウ</t>
    </rPh>
    <phoneticPr fontId="2"/>
  </si>
  <si>
    <t>第２表</t>
    <rPh sb="0" eb="1">
      <t>ダイ</t>
    </rPh>
    <rPh sb="2" eb="3">
      <t>ヒョウ</t>
    </rPh>
    <phoneticPr fontId="2"/>
  </si>
  <si>
    <t>第３表</t>
    <rPh sb="0" eb="1">
      <t>ダイ</t>
    </rPh>
    <rPh sb="2" eb="3">
      <t>ヒョウ</t>
    </rPh>
    <phoneticPr fontId="2"/>
  </si>
  <si>
    <t>第４表</t>
    <rPh sb="0" eb="1">
      <t>ダイ</t>
    </rPh>
    <rPh sb="2" eb="3">
      <t>ヒョウ</t>
    </rPh>
    <phoneticPr fontId="2"/>
  </si>
  <si>
    <t>第５表</t>
    <rPh sb="0" eb="1">
      <t>ダイ</t>
    </rPh>
    <rPh sb="2" eb="3">
      <t>ヒョウ</t>
    </rPh>
    <phoneticPr fontId="2"/>
  </si>
  <si>
    <t>第７表</t>
    <rPh sb="0" eb="1">
      <t>ダイ</t>
    </rPh>
    <rPh sb="2" eb="3">
      <t>ヒョウ</t>
    </rPh>
    <phoneticPr fontId="2"/>
  </si>
  <si>
    <t>第８表</t>
    <rPh sb="0" eb="1">
      <t>ダイ</t>
    </rPh>
    <rPh sb="2" eb="3">
      <t>ヒョウ</t>
    </rPh>
    <phoneticPr fontId="2"/>
  </si>
  <si>
    <t>第９表</t>
    <rPh sb="0" eb="1">
      <t>ダイ</t>
    </rPh>
    <rPh sb="2" eb="3">
      <t>ヒョウ</t>
    </rPh>
    <phoneticPr fontId="2"/>
  </si>
  <si>
    <t>第１６表</t>
    <rPh sb="0" eb="1">
      <t>ダイ</t>
    </rPh>
    <rPh sb="3" eb="4">
      <t>ヒョウ</t>
    </rPh>
    <phoneticPr fontId="2"/>
  </si>
  <si>
    <t>第１１表</t>
    <rPh sb="0" eb="1">
      <t>ダイ</t>
    </rPh>
    <rPh sb="3" eb="4">
      <t>ヒョウ</t>
    </rPh>
    <phoneticPr fontId="2"/>
  </si>
  <si>
    <t>第１２表</t>
    <rPh sb="0" eb="1">
      <t>ダイ</t>
    </rPh>
    <rPh sb="3" eb="4">
      <t>ヒョウ</t>
    </rPh>
    <phoneticPr fontId="2"/>
  </si>
  <si>
    <t>第１３表</t>
    <rPh sb="0" eb="1">
      <t>ダイ</t>
    </rPh>
    <rPh sb="3" eb="4">
      <t>ヒョウ</t>
    </rPh>
    <phoneticPr fontId="2"/>
  </si>
  <si>
    <t>第１５表</t>
    <rPh sb="0" eb="1">
      <t>ダイ</t>
    </rPh>
    <rPh sb="3" eb="4">
      <t>ヒョウ</t>
    </rPh>
    <phoneticPr fontId="2"/>
  </si>
  <si>
    <t>第１７表</t>
    <rPh sb="0" eb="1">
      <t>ダイ</t>
    </rPh>
    <rPh sb="3" eb="4">
      <t>ヒョウ</t>
    </rPh>
    <phoneticPr fontId="2"/>
  </si>
  <si>
    <t>第１９表</t>
    <rPh sb="0" eb="1">
      <t>ダイ</t>
    </rPh>
    <rPh sb="3" eb="4">
      <t>ヒョウ</t>
    </rPh>
    <phoneticPr fontId="2"/>
  </si>
  <si>
    <t>第２１表</t>
    <rPh sb="0" eb="1">
      <t>ダイ</t>
    </rPh>
    <rPh sb="3" eb="4">
      <t>ヒョウ</t>
    </rPh>
    <phoneticPr fontId="2"/>
  </si>
  <si>
    <t>第２２表</t>
    <rPh sb="0" eb="1">
      <t>ダイ</t>
    </rPh>
    <rPh sb="3" eb="4">
      <t>ヒョウ</t>
    </rPh>
    <phoneticPr fontId="2"/>
  </si>
  <si>
    <t>第２３表</t>
    <rPh sb="0" eb="1">
      <t>ダイ</t>
    </rPh>
    <rPh sb="3" eb="4">
      <t>ヒョウ</t>
    </rPh>
    <phoneticPr fontId="2"/>
  </si>
  <si>
    <t>第２４表</t>
    <rPh sb="0" eb="1">
      <t>ダイ</t>
    </rPh>
    <rPh sb="3" eb="4">
      <t>ヒョウ</t>
    </rPh>
    <phoneticPr fontId="2"/>
  </si>
  <si>
    <t>頁</t>
    <rPh sb="0" eb="1">
      <t>ページ</t>
    </rPh>
    <phoneticPr fontId="2"/>
  </si>
  <si>
    <t>第２５表</t>
    <rPh sb="0" eb="1">
      <t>ダイ</t>
    </rPh>
    <rPh sb="3" eb="4">
      <t>ヒョウ</t>
    </rPh>
    <phoneticPr fontId="2"/>
  </si>
  <si>
    <t>第１８表　　鉱産税</t>
    <rPh sb="0" eb="1">
      <t>ダイ</t>
    </rPh>
    <rPh sb="3" eb="4">
      <t>ヒョウ</t>
    </rPh>
    <phoneticPr fontId="2"/>
  </si>
  <si>
    <t>第１９表　　特別土地保有税</t>
    <rPh sb="0" eb="1">
      <t>ダイ</t>
    </rPh>
    <rPh sb="3" eb="4">
      <t>ヒョウ</t>
    </rPh>
    <phoneticPr fontId="2"/>
  </si>
  <si>
    <t>第２１表　　入湯税</t>
    <rPh sb="0" eb="1">
      <t>ダイ</t>
    </rPh>
    <rPh sb="3" eb="4">
      <t>ヒョウ</t>
    </rPh>
    <phoneticPr fontId="2"/>
  </si>
  <si>
    <t>第２２表　　事業所税</t>
    <rPh sb="0" eb="1">
      <t>ダイ</t>
    </rPh>
    <rPh sb="3" eb="4">
      <t>ヒョウ</t>
    </rPh>
    <phoneticPr fontId="2"/>
  </si>
  <si>
    <t>第２３表　　都市計画税</t>
    <rPh sb="0" eb="1">
      <t>ダイ</t>
    </rPh>
    <rPh sb="3" eb="4">
      <t>ヒョウ</t>
    </rPh>
    <phoneticPr fontId="2"/>
  </si>
  <si>
    <t>第２４表　　一般税合計</t>
    <rPh sb="0" eb="1">
      <t>ダイ</t>
    </rPh>
    <rPh sb="3" eb="4">
      <t>ヒョウ</t>
    </rPh>
    <rPh sb="6" eb="8">
      <t>イッパン</t>
    </rPh>
    <rPh sb="8" eb="9">
      <t>ゼイ</t>
    </rPh>
    <rPh sb="9" eb="10">
      <t>ゴウ</t>
    </rPh>
    <rPh sb="10" eb="11">
      <t>ケイ</t>
    </rPh>
    <phoneticPr fontId="2"/>
  </si>
  <si>
    <t>第２５表　　国民健康保険税</t>
    <rPh sb="0" eb="1">
      <t>ダイ</t>
    </rPh>
    <rPh sb="3" eb="4">
      <t>ヒョウ</t>
    </rPh>
    <phoneticPr fontId="2"/>
  </si>
  <si>
    <t>３</t>
  </si>
  <si>
    <t>軽自動車税種別割</t>
    <rPh sb="0" eb="4">
      <t>ケイジドウシャ</t>
    </rPh>
    <rPh sb="4" eb="5">
      <t>ゼイ</t>
    </rPh>
    <rPh sb="5" eb="7">
      <t>シュベツ</t>
    </rPh>
    <rPh sb="7" eb="8">
      <t>ワリ</t>
    </rPh>
    <phoneticPr fontId="2"/>
  </si>
  <si>
    <t>（ア）軽自動車税環境性能割</t>
    <rPh sb="3" eb="7">
      <t>ケイジドウシャ</t>
    </rPh>
    <rPh sb="7" eb="8">
      <t>ゼイ</t>
    </rPh>
    <rPh sb="8" eb="10">
      <t>カンキョウ</t>
    </rPh>
    <rPh sb="10" eb="12">
      <t>セイノウ</t>
    </rPh>
    <rPh sb="12" eb="13">
      <t>ワ</t>
    </rPh>
    <phoneticPr fontId="2"/>
  </si>
  <si>
    <t>第１５表　　軽自動車税環境性能割</t>
    <rPh sb="0" eb="1">
      <t>ダイ</t>
    </rPh>
    <rPh sb="3" eb="4">
      <t>ヒョウ</t>
    </rPh>
    <rPh sb="11" eb="13">
      <t>カンキョウ</t>
    </rPh>
    <rPh sb="13" eb="15">
      <t>セイノウ</t>
    </rPh>
    <rPh sb="15" eb="16">
      <t>ワ</t>
    </rPh>
    <phoneticPr fontId="2"/>
  </si>
  <si>
    <t>第１６表　　軽自動車税種別割</t>
    <rPh sb="0" eb="1">
      <t>ダイ</t>
    </rPh>
    <rPh sb="3" eb="4">
      <t>ヒョウ</t>
    </rPh>
    <rPh sb="11" eb="13">
      <t>シュベツ</t>
    </rPh>
    <rPh sb="13" eb="14">
      <t>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</si>
</sst>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0_ ;[Red]\-#,##0.00\ "/>
  </numFmts>
  <fonts count="12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9"/>
      <name val="ＭＳ Ｐ明朝"/>
      <family val="1"/>
    </font>
    <font>
      <sz val="12"/>
      <name val="ＭＳ Ｐ明朝"/>
      <family val="1"/>
    </font>
    <font>
      <b/>
      <sz val="20"/>
      <name val="ＭＳ Ｐ明朝"/>
      <family val="1"/>
    </font>
    <font>
      <b/>
      <sz val="12"/>
      <name val="ＭＳ Ｐ明朝"/>
      <family val="1"/>
    </font>
    <font>
      <sz val="10"/>
      <name val="ＭＳ Ｐ明朝"/>
      <family val="1"/>
    </font>
    <font>
      <sz val="8"/>
      <name val="ＭＳ Ｐ明朝"/>
      <family val="1"/>
    </font>
    <font>
      <sz val="11"/>
      <name val="ＭＳ Ｐゴシック"/>
      <family val="3"/>
    </font>
    <font>
      <sz val="6"/>
      <name val="ＭＳ ゴシック"/>
      <family val="3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horizontal="center" vertical="center"/>
    </xf>
    <xf numFmtId="38" fontId="9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49" fontId="3" fillId="0" borderId="7" xfId="0" applyNumberFormat="1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left" vertical="center" indent="1"/>
    </xf>
    <xf numFmtId="0" fontId="7" fillId="0" borderId="9" xfId="1" applyFont="1" applyFill="1" applyBorder="1" applyAlignment="1">
      <alignment horizontal="left" vertical="center" indent="2"/>
    </xf>
    <xf numFmtId="0" fontId="7" fillId="0" borderId="9" xfId="1" applyFont="1" applyFill="1" applyBorder="1" applyAlignment="1">
      <alignment horizontal="left" vertical="center" indent="3"/>
    </xf>
    <xf numFmtId="0" fontId="7" fillId="0" borderId="9" xfId="1" applyFont="1" applyFill="1" applyBorder="1" applyAlignment="1">
      <alignment horizontal="left" vertical="center" indent="4"/>
    </xf>
    <xf numFmtId="0" fontId="7" fillId="0" borderId="10" xfId="1" applyFont="1" applyFill="1" applyBorder="1" applyAlignment="1">
      <alignment horizontal="left" vertical="center" indent="1"/>
    </xf>
    <xf numFmtId="0" fontId="7" fillId="0" borderId="12" xfId="1" applyFont="1" applyFill="1" applyBorder="1" applyAlignment="1">
      <alignment vertical="center"/>
    </xf>
    <xf numFmtId="0" fontId="7" fillId="0" borderId="12" xfId="1" applyFont="1" applyFill="1" applyBorder="1" applyAlignment="1">
      <alignment horizontal="centerContinuous" vertical="center"/>
    </xf>
    <xf numFmtId="0" fontId="7" fillId="0" borderId="13" xfId="1" applyFont="1" applyFill="1" applyBorder="1" applyAlignment="1">
      <alignment horizontal="centerContinuous" vertical="center"/>
    </xf>
    <xf numFmtId="0" fontId="7" fillId="0" borderId="14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centerContinuous" vertical="center"/>
    </xf>
    <xf numFmtId="0" fontId="7" fillId="0" borderId="17" xfId="1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1" applyNumberFormat="1" applyFont="1" applyFill="1" applyBorder="1" applyAlignment="1">
      <alignment horizontal="centerContinuous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right" vertical="center" wrapText="1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centerContinuous" vertical="center" wrapText="1"/>
    </xf>
    <xf numFmtId="0" fontId="7" fillId="0" borderId="23" xfId="1" applyNumberFormat="1" applyFont="1" applyFill="1" applyBorder="1" applyAlignment="1">
      <alignment horizontal="centerContinuous" vertical="center" wrapText="1"/>
    </xf>
    <xf numFmtId="0" fontId="7" fillId="0" borderId="0" xfId="0" applyFont="1" applyFill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17" xfId="0" applyNumberFormat="1" applyFont="1" applyFill="1" applyBorder="1" applyAlignment="1">
      <alignment horizontal="right" vertical="center"/>
    </xf>
    <xf numFmtId="0" fontId="8" fillId="0" borderId="26" xfId="1" applyFont="1" applyFill="1" applyBorder="1" applyAlignment="1">
      <alignment horizontal="right" vertical="center" wrapText="1"/>
    </xf>
    <xf numFmtId="177" fontId="7" fillId="0" borderId="15" xfId="0" applyNumberFormat="1" applyFont="1" applyFill="1" applyBorder="1" applyAlignment="1">
      <alignment horizontal="right" vertical="center"/>
    </xf>
    <xf numFmtId="0" fontId="7" fillId="0" borderId="9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7" fillId="0" borderId="28" xfId="1" applyFont="1" applyBorder="1" applyAlignment="1">
      <alignment horizontal="right" vertical="center"/>
    </xf>
    <xf numFmtId="0" fontId="7" fillId="0" borderId="29" xfId="1" applyFont="1" applyBorder="1" applyAlignment="1">
      <alignment horizontal="right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vertical="center"/>
    </xf>
    <xf numFmtId="0" fontId="7" fillId="0" borderId="29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32" xfId="1" applyFont="1" applyBorder="1" applyAlignment="1">
      <alignment horizontal="centerContinuous" vertical="center"/>
    </xf>
    <xf numFmtId="176" fontId="7" fillId="0" borderId="33" xfId="2" applyNumberFormat="1" applyFont="1" applyBorder="1" applyAlignment="1">
      <alignment horizontal="right" vertical="center"/>
    </xf>
    <xf numFmtId="177" fontId="7" fillId="0" borderId="33" xfId="2" applyNumberFormat="1" applyFont="1" applyBorder="1" applyAlignment="1">
      <alignment horizontal="right" vertical="center"/>
    </xf>
    <xf numFmtId="40" fontId="7" fillId="0" borderId="0" xfId="0" applyNumberFormat="1" applyFont="1">
      <alignment vertical="center"/>
    </xf>
    <xf numFmtId="0" fontId="7" fillId="0" borderId="34" xfId="0" applyFont="1" applyBorder="1" applyAlignment="1">
      <alignment horizontal="centerContinuous" vertical="center" wrapText="1"/>
    </xf>
    <xf numFmtId="0" fontId="8" fillId="0" borderId="37" xfId="1" applyFont="1" applyBorder="1" applyAlignment="1">
      <alignment horizontal="right" vertical="center" wrapText="1"/>
    </xf>
    <xf numFmtId="177" fontId="7" fillId="0" borderId="38" xfId="2" applyNumberFormat="1" applyFont="1" applyBorder="1" applyAlignment="1">
      <alignment horizontal="right" vertical="center"/>
    </xf>
    <xf numFmtId="177" fontId="7" fillId="0" borderId="39" xfId="2" applyNumberFormat="1" applyFont="1" applyBorder="1" applyAlignment="1">
      <alignment horizontal="right" vertical="center"/>
    </xf>
    <xf numFmtId="177" fontId="7" fillId="0" borderId="40" xfId="2" applyNumberFormat="1" applyFont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21" xfId="1" applyNumberFormat="1" applyFont="1" applyFill="1" applyBorder="1" applyAlignment="1">
      <alignment horizontal="center" vertical="center" wrapText="1"/>
    </xf>
    <xf numFmtId="0" fontId="7" fillId="0" borderId="22" xfId="1" applyNumberFormat="1" applyFont="1" applyFill="1" applyBorder="1" applyAlignment="1">
      <alignment horizontal="center" vertical="center" wrapText="1"/>
    </xf>
    <xf numFmtId="0" fontId="7" fillId="0" borderId="23" xfId="1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_Sheet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worksheet" Target="worksheets/sheet26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29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styles" Target="style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theme" Target="theme/theme1.xml" />
  <Relationship Id="rId30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5715</xdr:colOff>
      <xdr:row>9</xdr:row>
      <xdr:rowOff>0</xdr:rowOff>
    </xdr:to>
    <xdr:sp macro="" textlink="">
      <xdr:nvSpPr>
        <xdr:cNvPr id="1111" name="Line 1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ShapeType="1"/>
        </xdr:cNvSpPr>
      </xdr:nvSpPr>
      <xdr:spPr>
        <a:xfrm>
          <a:off x="0" y="952500"/>
          <a:ext cx="2005965" cy="1021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327" name="Line 2">
          <a:extLst>
            <a:ext uri="{FF2B5EF4-FFF2-40B4-BE49-F238E27FC236}">
              <a16:creationId xmlns:a16="http://schemas.microsoft.com/office/drawing/2014/main" id="{00000000-0008-0000-0A00-0000572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351" name="Line 2">
          <a:extLst>
            <a:ext uri="{FF2B5EF4-FFF2-40B4-BE49-F238E27FC236}">
              <a16:creationId xmlns:a16="http://schemas.microsoft.com/office/drawing/2014/main" id="{00000000-0008-0000-0B00-0000572C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375" name="Line 2">
          <a:extLst>
            <a:ext uri="{FF2B5EF4-FFF2-40B4-BE49-F238E27FC236}">
              <a16:creationId xmlns:a16="http://schemas.microsoft.com/office/drawing/2014/main" id="{00000000-0008-0000-0C00-0000573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3399" name="Line 2">
          <a:extLst>
            <a:ext uri="{FF2B5EF4-FFF2-40B4-BE49-F238E27FC236}">
              <a16:creationId xmlns:a16="http://schemas.microsoft.com/office/drawing/2014/main" id="{00000000-0008-0000-0D00-00005734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4423" name="Line 2">
          <a:extLst>
            <a:ext uri="{FF2B5EF4-FFF2-40B4-BE49-F238E27FC236}">
              <a16:creationId xmlns:a16="http://schemas.microsoft.com/office/drawing/2014/main" id="{00000000-0008-0000-0E00-0000573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7495" name="Line 2">
          <a:extLst>
            <a:ext uri="{FF2B5EF4-FFF2-40B4-BE49-F238E27FC236}">
              <a16:creationId xmlns:a16="http://schemas.microsoft.com/office/drawing/2014/main" id="{00000000-0008-0000-1000-00005744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8519" name="Line 2">
          <a:extLst>
            <a:ext uri="{FF2B5EF4-FFF2-40B4-BE49-F238E27FC236}">
              <a16:creationId xmlns:a16="http://schemas.microsoft.com/office/drawing/2014/main" id="{00000000-0008-0000-1100-0000574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9543" name="Line 2">
          <a:extLst>
            <a:ext uri="{FF2B5EF4-FFF2-40B4-BE49-F238E27FC236}">
              <a16:creationId xmlns:a16="http://schemas.microsoft.com/office/drawing/2014/main" id="{00000000-0008-0000-1200-0000574C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67" name="Line 2">
          <a:extLst>
            <a:ext uri="{FF2B5EF4-FFF2-40B4-BE49-F238E27FC236}">
              <a16:creationId xmlns:a16="http://schemas.microsoft.com/office/drawing/2014/main" id="{00000000-0008-0000-1300-0000575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136" name="Line 2">
          <a:extLst>
            <a:ext uri="{FF2B5EF4-FFF2-40B4-BE49-F238E27FC236}">
              <a16:creationId xmlns:a16="http://schemas.microsoft.com/office/drawing/2014/main" id="{00000000-0008-0000-0200-0000580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1591" name="Line 2">
          <a:extLst>
            <a:ext uri="{FF2B5EF4-FFF2-40B4-BE49-F238E27FC236}">
              <a16:creationId xmlns:a16="http://schemas.microsoft.com/office/drawing/2014/main" id="{00000000-0008-0000-1400-00005754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2615" name="Line 2">
          <a:extLst>
            <a:ext uri="{FF2B5EF4-FFF2-40B4-BE49-F238E27FC236}">
              <a16:creationId xmlns:a16="http://schemas.microsoft.com/office/drawing/2014/main" id="{00000000-0008-0000-1500-0000575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3639" name="Line 2">
          <a:extLst>
            <a:ext uri="{FF2B5EF4-FFF2-40B4-BE49-F238E27FC236}">
              <a16:creationId xmlns:a16="http://schemas.microsoft.com/office/drawing/2014/main" id="{00000000-0008-0000-1600-0000575C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4663" name="Line 2">
          <a:extLst>
            <a:ext uri="{FF2B5EF4-FFF2-40B4-BE49-F238E27FC236}">
              <a16:creationId xmlns:a16="http://schemas.microsoft.com/office/drawing/2014/main" id="{00000000-0008-0000-1700-0000576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6710" name="Line 1">
          <a:extLst>
            <a:ext uri="{FF2B5EF4-FFF2-40B4-BE49-F238E27FC236}">
              <a16:creationId xmlns:a16="http://schemas.microsoft.com/office/drawing/2014/main" id="{00000000-0008-0000-1800-0000566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10160</xdr:rowOff>
    </xdr:from>
    <xdr:to>
      <xdr:col>2</xdr:col>
      <xdr:colOff>0</xdr:colOff>
      <xdr:row>9</xdr:row>
      <xdr:rowOff>0</xdr:rowOff>
    </xdr:to>
    <xdr:sp macro="" textlink="">
      <xdr:nvSpPr>
        <xdr:cNvPr id="25686" name="Line 1">
          <a:extLst>
            <a:ext uri="{FF2B5EF4-FFF2-40B4-BE49-F238E27FC236}">
              <a16:creationId xmlns:a16="http://schemas.microsoft.com/office/drawing/2014/main" id="{00000000-0008-0000-1900-000056640000}"/>
            </a:ext>
          </a:extLst>
        </xdr:cNvPr>
        <xdr:cNvSpPr>
          <a:spLocks noChangeShapeType="1"/>
        </xdr:cNvSpPr>
      </xdr:nvSpPr>
      <xdr:spPr>
        <a:xfrm>
          <a:off x="0" y="1286510"/>
          <a:ext cx="1543050" cy="10109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3160" name="Line 3">
          <a:extLst>
            <a:ext uri="{FF2B5EF4-FFF2-40B4-BE49-F238E27FC236}">
              <a16:creationId xmlns:a16="http://schemas.microsoft.com/office/drawing/2014/main" id="{00000000-0008-0000-0300-0000580C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4183" name="Line 2">
          <a:extLst>
            <a:ext uri="{FF2B5EF4-FFF2-40B4-BE49-F238E27FC236}">
              <a16:creationId xmlns:a16="http://schemas.microsoft.com/office/drawing/2014/main" id="{00000000-0008-0000-0400-0000571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5207" name="Line 2">
          <a:extLst>
            <a:ext uri="{FF2B5EF4-FFF2-40B4-BE49-F238E27FC236}">
              <a16:creationId xmlns:a16="http://schemas.microsoft.com/office/drawing/2014/main" id="{00000000-0008-0000-0500-00005714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6231" name="Line 2">
          <a:extLst>
            <a:ext uri="{FF2B5EF4-FFF2-40B4-BE49-F238E27FC236}">
              <a16:creationId xmlns:a16="http://schemas.microsoft.com/office/drawing/2014/main" id="{00000000-0008-0000-0600-0000571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7255" name="Line 2">
          <a:extLst>
            <a:ext uri="{FF2B5EF4-FFF2-40B4-BE49-F238E27FC236}">
              <a16:creationId xmlns:a16="http://schemas.microsoft.com/office/drawing/2014/main" id="{00000000-0008-0000-0700-0000571C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8279" name="Line 2">
          <a:extLst>
            <a:ext uri="{FF2B5EF4-FFF2-40B4-BE49-F238E27FC236}">
              <a16:creationId xmlns:a16="http://schemas.microsoft.com/office/drawing/2014/main" id="{00000000-0008-0000-0800-0000572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9302" name="Line 1">
          <a:extLst>
            <a:ext uri="{FF2B5EF4-FFF2-40B4-BE49-F238E27FC236}">
              <a16:creationId xmlns:a16="http://schemas.microsoft.com/office/drawing/2014/main" id="{00000000-0008-0000-0900-00005624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0.xml" /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1.xml" /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2.xml" /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3.xml" /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4.xml" /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5.xml" /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6.xml" /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7.xml" /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8.xml" /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9.xml" /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0.xml" /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1.xml" />
  <Relationship Id="rId1" Type="http://schemas.openxmlformats.org/officeDocument/2006/relationships/printerSettings" Target="../printerSettings/printerSettings22.bin" />
</Relationships>
</file>

<file path=xl/worksheets/_rels/sheet2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2.xml" />
  <Relationship Id="rId1" Type="http://schemas.openxmlformats.org/officeDocument/2006/relationships/printerSettings" Target="../printerSettings/printerSettings23.bin" />
</Relationships>
</file>

<file path=xl/worksheets/_rels/sheet2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3.xml" />
  <Relationship Id="rId1" Type="http://schemas.openxmlformats.org/officeDocument/2006/relationships/printerSettings" Target="../printerSettings/printerSettings24.bin" />
</Relationships>
</file>

<file path=xl/worksheets/_rels/sheet2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4.xml" />
  <Relationship Id="rId1" Type="http://schemas.openxmlformats.org/officeDocument/2006/relationships/printerSettings" Target="../printerSettings/printerSettings25.bin" />
</Relationships>
</file>

<file path=xl/worksheets/_rels/sheet2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5.xml" />
  <Relationship Id="rId1" Type="http://schemas.openxmlformats.org/officeDocument/2006/relationships/printerSettings" Target="../printerSettings/printerSettings26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view="pageBreakPreview" zoomScaleSheetLayoutView="100" workbookViewId="0">
      <selection activeCell="B35" sqref="B35"/>
    </sheetView>
  </sheetViews>
  <sheetFormatPr defaultRowHeight="20.100000000000001" customHeight="1" x14ac:dyDescent="0.15"/>
  <cols>
    <col min="1" max="1" width="15.625" style="1" customWidth="1"/>
    <col min="2" max="2" width="6.25" style="1" customWidth="1"/>
    <col min="3" max="3" width="40" style="1" customWidth="1"/>
    <col min="4" max="5" width="5.625" style="1" customWidth="1"/>
    <col min="6" max="6" width="10.625" style="1" customWidth="1"/>
    <col min="7" max="7" width="9" style="1" customWidth="1"/>
    <col min="8" max="16384" width="9" style="1"/>
  </cols>
  <sheetData>
    <row r="1" spans="1:8" ht="20.100000000000001" customHeight="1" x14ac:dyDescent="0.15">
      <c r="G1" s="13" t="s">
        <v>161</v>
      </c>
      <c r="H1" s="1" t="s">
        <v>28</v>
      </c>
    </row>
    <row r="4" spans="1:8" ht="20.100000000000001" customHeight="1" x14ac:dyDescent="0.15">
      <c r="A4" s="87" t="str">
        <f>"市町村税の概要（令和"&amp;DBCS(G1)&amp;"年度調査分）"</f>
        <v>市町村税の概要（令和３年度調査分）</v>
      </c>
      <c r="B4" s="87"/>
      <c r="C4" s="87"/>
      <c r="D4" s="87"/>
      <c r="E4" s="87"/>
      <c r="F4" s="11"/>
    </row>
    <row r="6" spans="1:8" ht="24" x14ac:dyDescent="0.15">
      <c r="A6" s="88" t="str">
        <f>"令和"&amp;DBCS(G1-1)&amp;"年度　市町村税の徴収実績調"</f>
        <v>令和２年度　市町村税の徴収実績調</v>
      </c>
      <c r="B6" s="88"/>
      <c r="C6" s="88"/>
      <c r="D6" s="88"/>
      <c r="E6" s="88"/>
      <c r="F6" s="12"/>
    </row>
    <row r="8" spans="1:8" ht="19.5" customHeight="1" x14ac:dyDescent="0.15"/>
    <row r="9" spans="1:8" ht="19.5" customHeight="1" x14ac:dyDescent="0.15"/>
    <row r="10" spans="1:8" ht="20.100000000000001" customHeight="1" x14ac:dyDescent="0.15">
      <c r="A10" s="2" t="s">
        <v>102</v>
      </c>
      <c r="B10" s="2"/>
      <c r="F10" s="2"/>
    </row>
    <row r="11" spans="1:8" ht="15" customHeight="1" x14ac:dyDescent="0.15"/>
    <row r="12" spans="1:8" ht="13.5" customHeight="1" x14ac:dyDescent="0.15">
      <c r="A12" s="3" t="s">
        <v>57</v>
      </c>
      <c r="B12" s="89" t="s">
        <v>94</v>
      </c>
      <c r="C12" s="90"/>
      <c r="D12" s="3" t="s">
        <v>152</v>
      </c>
    </row>
    <row r="13" spans="1:8" ht="15" customHeight="1" x14ac:dyDescent="0.15">
      <c r="A13" s="4" t="s">
        <v>9</v>
      </c>
      <c r="B13" s="7" t="s">
        <v>133</v>
      </c>
      <c r="C13" s="8" t="s">
        <v>76</v>
      </c>
      <c r="D13" s="3">
        <v>1</v>
      </c>
    </row>
    <row r="14" spans="1:8" ht="15" customHeight="1" x14ac:dyDescent="0.15">
      <c r="A14" s="4" t="s">
        <v>101</v>
      </c>
      <c r="B14" s="8" t="s">
        <v>134</v>
      </c>
      <c r="C14" s="8" t="s">
        <v>71</v>
      </c>
      <c r="D14" s="3">
        <v>3</v>
      </c>
    </row>
    <row r="15" spans="1:8" ht="15" customHeight="1" x14ac:dyDescent="0.15">
      <c r="A15" s="5"/>
      <c r="B15" s="8" t="s">
        <v>135</v>
      </c>
      <c r="C15" s="8" t="s">
        <v>77</v>
      </c>
      <c r="D15" s="3">
        <v>5</v>
      </c>
    </row>
    <row r="16" spans="1:8" ht="15" customHeight="1" x14ac:dyDescent="0.15">
      <c r="A16" s="5"/>
      <c r="B16" s="8" t="s">
        <v>136</v>
      </c>
      <c r="C16" s="8" t="s">
        <v>51</v>
      </c>
      <c r="D16" s="3">
        <v>7</v>
      </c>
    </row>
    <row r="17" spans="1:4" ht="15" customHeight="1" x14ac:dyDescent="0.15">
      <c r="A17" s="5"/>
      <c r="B17" s="8" t="s">
        <v>137</v>
      </c>
      <c r="C17" s="8" t="s">
        <v>81</v>
      </c>
      <c r="D17" s="3">
        <v>9</v>
      </c>
    </row>
    <row r="18" spans="1:4" ht="15" customHeight="1" x14ac:dyDescent="0.15">
      <c r="A18" s="5"/>
      <c r="B18" s="8" t="s">
        <v>49</v>
      </c>
      <c r="C18" s="8" t="s">
        <v>79</v>
      </c>
      <c r="D18" s="3">
        <v>11</v>
      </c>
    </row>
    <row r="19" spans="1:4" ht="15" customHeight="1" x14ac:dyDescent="0.15">
      <c r="A19" s="5"/>
      <c r="B19" s="8" t="s">
        <v>138</v>
      </c>
      <c r="C19" s="8" t="s">
        <v>74</v>
      </c>
      <c r="D19" s="3">
        <v>13</v>
      </c>
    </row>
    <row r="20" spans="1:4" ht="15" customHeight="1" x14ac:dyDescent="0.15">
      <c r="A20" s="5"/>
      <c r="B20" s="8" t="s">
        <v>139</v>
      </c>
      <c r="C20" s="8" t="s">
        <v>78</v>
      </c>
      <c r="D20" s="3">
        <v>15</v>
      </c>
    </row>
    <row r="21" spans="1:4" ht="15" customHeight="1" x14ac:dyDescent="0.15">
      <c r="A21" s="5"/>
      <c r="B21" s="8" t="s">
        <v>140</v>
      </c>
      <c r="C21" s="8" t="s">
        <v>60</v>
      </c>
      <c r="D21" s="3">
        <v>17</v>
      </c>
    </row>
    <row r="22" spans="1:4" ht="15" customHeight="1" x14ac:dyDescent="0.15">
      <c r="A22" s="5"/>
      <c r="B22" s="8" t="s">
        <v>30</v>
      </c>
      <c r="C22" s="8" t="s">
        <v>23</v>
      </c>
      <c r="D22" s="3">
        <v>19</v>
      </c>
    </row>
    <row r="23" spans="1:4" ht="15" customHeight="1" x14ac:dyDescent="0.15">
      <c r="A23" s="5"/>
      <c r="B23" s="8" t="s">
        <v>142</v>
      </c>
      <c r="C23" s="8" t="s">
        <v>82</v>
      </c>
      <c r="D23" s="3">
        <v>21</v>
      </c>
    </row>
    <row r="24" spans="1:4" ht="15" customHeight="1" x14ac:dyDescent="0.15">
      <c r="A24" s="5"/>
      <c r="B24" s="8" t="s">
        <v>143</v>
      </c>
      <c r="C24" s="8" t="s">
        <v>83</v>
      </c>
      <c r="D24" s="3">
        <v>23</v>
      </c>
    </row>
    <row r="25" spans="1:4" ht="15" customHeight="1" x14ac:dyDescent="0.15">
      <c r="A25" s="5"/>
      <c r="B25" s="8" t="s">
        <v>144</v>
      </c>
      <c r="C25" s="8" t="s">
        <v>84</v>
      </c>
      <c r="D25" s="3">
        <v>25</v>
      </c>
    </row>
    <row r="26" spans="1:4" ht="15" customHeight="1" x14ac:dyDescent="0.15">
      <c r="A26" s="5"/>
      <c r="B26" s="8" t="s">
        <v>73</v>
      </c>
      <c r="C26" s="8" t="s">
        <v>85</v>
      </c>
      <c r="D26" s="3">
        <v>27</v>
      </c>
    </row>
    <row r="27" spans="1:4" ht="15" customHeight="1" x14ac:dyDescent="0.15">
      <c r="A27" s="5"/>
      <c r="B27" s="8" t="s">
        <v>145</v>
      </c>
      <c r="C27" s="8" t="s">
        <v>87</v>
      </c>
      <c r="D27" s="3">
        <v>29</v>
      </c>
    </row>
    <row r="28" spans="1:4" ht="15" customHeight="1" x14ac:dyDescent="0.15">
      <c r="A28" s="5"/>
      <c r="B28" s="8" t="s">
        <v>141</v>
      </c>
      <c r="C28" s="8" t="s">
        <v>162</v>
      </c>
      <c r="D28" s="3">
        <v>31</v>
      </c>
    </row>
    <row r="29" spans="1:4" ht="15" customHeight="1" x14ac:dyDescent="0.15">
      <c r="A29" s="5"/>
      <c r="B29" s="8" t="s">
        <v>146</v>
      </c>
      <c r="C29" s="8" t="s">
        <v>86</v>
      </c>
      <c r="D29" s="3">
        <v>33</v>
      </c>
    </row>
    <row r="30" spans="1:4" ht="15" customHeight="1" x14ac:dyDescent="0.15">
      <c r="A30" s="5"/>
      <c r="B30" s="8" t="s">
        <v>25</v>
      </c>
      <c r="C30" s="8" t="s">
        <v>88</v>
      </c>
      <c r="D30" s="3">
        <v>35</v>
      </c>
    </row>
    <row r="31" spans="1:4" ht="15" customHeight="1" x14ac:dyDescent="0.15">
      <c r="A31" s="5"/>
      <c r="B31" s="8" t="s">
        <v>147</v>
      </c>
      <c r="C31" s="8" t="s">
        <v>89</v>
      </c>
      <c r="D31" s="3">
        <v>37</v>
      </c>
    </row>
    <row r="32" spans="1:4" ht="15" customHeight="1" x14ac:dyDescent="0.15">
      <c r="A32" s="5"/>
      <c r="B32" s="8" t="s">
        <v>8</v>
      </c>
      <c r="C32" s="8" t="s">
        <v>90</v>
      </c>
      <c r="D32" s="3">
        <v>39</v>
      </c>
    </row>
    <row r="33" spans="1:5" ht="15" customHeight="1" x14ac:dyDescent="0.15">
      <c r="A33" s="5"/>
      <c r="B33" s="8" t="s">
        <v>148</v>
      </c>
      <c r="C33" s="8" t="s">
        <v>91</v>
      </c>
      <c r="D33" s="3">
        <v>41</v>
      </c>
    </row>
    <row r="34" spans="1:5" ht="15" customHeight="1" x14ac:dyDescent="0.15">
      <c r="A34" s="5"/>
      <c r="B34" s="8" t="s">
        <v>149</v>
      </c>
      <c r="C34" s="8" t="s">
        <v>92</v>
      </c>
      <c r="D34" s="3">
        <v>43</v>
      </c>
    </row>
    <row r="35" spans="1:5" ht="15" customHeight="1" x14ac:dyDescent="0.15">
      <c r="A35" s="5"/>
      <c r="B35" s="8" t="s">
        <v>150</v>
      </c>
      <c r="C35" s="8" t="s">
        <v>75</v>
      </c>
      <c r="D35" s="3">
        <v>45</v>
      </c>
    </row>
    <row r="36" spans="1:5" ht="15" customHeight="1" x14ac:dyDescent="0.15">
      <c r="A36" s="5"/>
      <c r="B36" s="8" t="s">
        <v>151</v>
      </c>
      <c r="C36" s="8" t="s">
        <v>95</v>
      </c>
      <c r="D36" s="3">
        <v>47</v>
      </c>
    </row>
    <row r="37" spans="1:5" ht="15" customHeight="1" x14ac:dyDescent="0.15">
      <c r="A37" s="6"/>
      <c r="B37" s="8" t="s">
        <v>153</v>
      </c>
      <c r="C37" s="8" t="s">
        <v>93</v>
      </c>
      <c r="D37" s="3">
        <v>49</v>
      </c>
    </row>
    <row r="38" spans="1:5" ht="20.100000000000001" customHeight="1" x14ac:dyDescent="0.15">
      <c r="E38" s="9"/>
    </row>
    <row r="39" spans="1:5" ht="20.100000000000001" customHeight="1" x14ac:dyDescent="0.15">
      <c r="E39" s="9"/>
    </row>
    <row r="40" spans="1:5" ht="20.100000000000001" customHeight="1" x14ac:dyDescent="0.15">
      <c r="E40" s="9"/>
    </row>
    <row r="41" spans="1:5" ht="20.100000000000001" customHeight="1" x14ac:dyDescent="0.15">
      <c r="E41" s="9"/>
    </row>
    <row r="42" spans="1:5" ht="20.100000000000001" customHeight="1" x14ac:dyDescent="0.15">
      <c r="E42" s="10" t="s">
        <v>107</v>
      </c>
    </row>
    <row r="43" spans="1:5" ht="20.100000000000001" customHeight="1" x14ac:dyDescent="0.15">
      <c r="E43" s="9"/>
    </row>
    <row r="44" spans="1:5" ht="20.100000000000001" customHeight="1" x14ac:dyDescent="0.15">
      <c r="E44" s="9"/>
    </row>
    <row r="45" spans="1:5" ht="20.100000000000001" customHeight="1" x14ac:dyDescent="0.15">
      <c r="E45" s="9"/>
    </row>
    <row r="46" spans="1:5" ht="20.100000000000001" customHeight="1" x14ac:dyDescent="0.15">
      <c r="E46" s="9"/>
    </row>
    <row r="47" spans="1:5" ht="20.100000000000001" customHeight="1" x14ac:dyDescent="0.15">
      <c r="E47" s="9"/>
    </row>
  </sheetData>
  <mergeCells count="3">
    <mergeCell ref="A4:E4"/>
    <mergeCell ref="A6:E6"/>
    <mergeCell ref="B12:C1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colBreaks count="1" manualBreakCount="1">
    <brk id="6" max="4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35"/>
  <sheetViews>
    <sheetView view="pageBreakPreview" zoomScaleNormal="85" zoomScaleSheetLayoutView="100" workbookViewId="0">
      <selection activeCell="G16" sqref="G16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69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19468577</v>
      </c>
      <c r="D10" s="50">
        <v>1089874</v>
      </c>
      <c r="E10" s="50">
        <f t="shared" ref="E10:E34" si="0">SUM(C10:D10)</f>
        <v>20558451</v>
      </c>
      <c r="F10" s="50">
        <v>19141619</v>
      </c>
      <c r="G10" s="50">
        <v>215749</v>
      </c>
      <c r="H10" s="50">
        <f t="shared" ref="H10:H34" si="1">SUM(F10:G10)</f>
        <v>19357368</v>
      </c>
      <c r="I10" s="58">
        <f t="shared" ref="I10:K35" si="2">IF(ISERROR(ROUND(F10/C10*100,2)),"-",ROUND(F10/C10*100,2))</f>
        <v>98.32</v>
      </c>
      <c r="J10" s="58">
        <f t="shared" si="2"/>
        <v>19.8</v>
      </c>
      <c r="K10" s="58">
        <f t="shared" si="2"/>
        <v>94.16</v>
      </c>
      <c r="L10" s="78">
        <v>94.37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3173685</v>
      </c>
      <c r="D11" s="51">
        <v>286523</v>
      </c>
      <c r="E11" s="51">
        <f t="shared" si="0"/>
        <v>3460208</v>
      </c>
      <c r="F11" s="51">
        <v>3124180</v>
      </c>
      <c r="G11" s="51">
        <v>37538</v>
      </c>
      <c r="H11" s="51">
        <f t="shared" si="1"/>
        <v>3161718</v>
      </c>
      <c r="I11" s="59">
        <f t="shared" si="2"/>
        <v>98.44</v>
      </c>
      <c r="J11" s="59">
        <f t="shared" si="2"/>
        <v>13.1</v>
      </c>
      <c r="K11" s="59">
        <f t="shared" si="2"/>
        <v>91.37</v>
      </c>
      <c r="L11" s="79">
        <v>90.81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3901366</v>
      </c>
      <c r="D12" s="51">
        <v>302106</v>
      </c>
      <c r="E12" s="51">
        <f t="shared" si="0"/>
        <v>4203472</v>
      </c>
      <c r="F12" s="51">
        <v>3794977</v>
      </c>
      <c r="G12" s="51">
        <v>38119</v>
      </c>
      <c r="H12" s="51">
        <f t="shared" si="1"/>
        <v>3833096</v>
      </c>
      <c r="I12" s="59">
        <f t="shared" si="2"/>
        <v>97.27</v>
      </c>
      <c r="J12" s="59">
        <f t="shared" si="2"/>
        <v>12.62</v>
      </c>
      <c r="K12" s="59">
        <f t="shared" si="2"/>
        <v>91.19</v>
      </c>
      <c r="L12" s="79">
        <v>92.04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3905303</v>
      </c>
      <c r="D13" s="51">
        <v>153569</v>
      </c>
      <c r="E13" s="51">
        <f t="shared" si="0"/>
        <v>4058872</v>
      </c>
      <c r="F13" s="51">
        <v>3862924</v>
      </c>
      <c r="G13" s="51">
        <v>26212</v>
      </c>
      <c r="H13" s="51">
        <f t="shared" si="1"/>
        <v>3889136</v>
      </c>
      <c r="I13" s="59">
        <f t="shared" si="2"/>
        <v>98.91</v>
      </c>
      <c r="J13" s="59">
        <f t="shared" si="2"/>
        <v>17.07</v>
      </c>
      <c r="K13" s="59">
        <f t="shared" si="2"/>
        <v>95.82</v>
      </c>
      <c r="L13" s="79">
        <v>95.32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2001604</v>
      </c>
      <c r="D14" s="73">
        <v>106454</v>
      </c>
      <c r="E14" s="73">
        <f t="shared" si="0"/>
        <v>2108058</v>
      </c>
      <c r="F14" s="73">
        <v>1964866</v>
      </c>
      <c r="G14" s="73">
        <v>9640</v>
      </c>
      <c r="H14" s="73">
        <f t="shared" si="1"/>
        <v>1974506</v>
      </c>
      <c r="I14" s="74">
        <f t="shared" si="2"/>
        <v>98.16</v>
      </c>
      <c r="J14" s="74">
        <f t="shared" si="2"/>
        <v>9.06</v>
      </c>
      <c r="K14" s="74">
        <f t="shared" si="2"/>
        <v>93.66</v>
      </c>
      <c r="L14" s="80">
        <v>94.24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2199154</v>
      </c>
      <c r="D15" s="51">
        <v>157401</v>
      </c>
      <c r="E15" s="51">
        <f t="shared" si="0"/>
        <v>2356555</v>
      </c>
      <c r="F15" s="51">
        <v>2168406</v>
      </c>
      <c r="G15" s="51">
        <v>40593</v>
      </c>
      <c r="H15" s="51">
        <f t="shared" si="1"/>
        <v>2208999</v>
      </c>
      <c r="I15" s="59">
        <f t="shared" si="2"/>
        <v>98.6</v>
      </c>
      <c r="J15" s="59">
        <f t="shared" si="2"/>
        <v>25.79</v>
      </c>
      <c r="K15" s="59">
        <f t="shared" si="2"/>
        <v>93.74</v>
      </c>
      <c r="L15" s="79">
        <v>92.22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1537882</v>
      </c>
      <c r="D16" s="51">
        <v>236828</v>
      </c>
      <c r="E16" s="51">
        <f t="shared" si="0"/>
        <v>1774710</v>
      </c>
      <c r="F16" s="51">
        <v>1485003</v>
      </c>
      <c r="G16" s="51">
        <v>35753</v>
      </c>
      <c r="H16" s="51">
        <f t="shared" si="1"/>
        <v>1520756</v>
      </c>
      <c r="I16" s="59">
        <f t="shared" si="2"/>
        <v>96.56</v>
      </c>
      <c r="J16" s="59">
        <f t="shared" si="2"/>
        <v>15.1</v>
      </c>
      <c r="K16" s="59">
        <f t="shared" si="2"/>
        <v>85.69</v>
      </c>
      <c r="L16" s="79">
        <v>86.02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4149597</v>
      </c>
      <c r="D17" s="51">
        <v>138515</v>
      </c>
      <c r="E17" s="51">
        <f t="shared" si="0"/>
        <v>4288112</v>
      </c>
      <c r="F17" s="51">
        <v>4097797</v>
      </c>
      <c r="G17" s="51">
        <v>34947</v>
      </c>
      <c r="H17" s="51">
        <f t="shared" si="1"/>
        <v>4132744</v>
      </c>
      <c r="I17" s="59">
        <f t="shared" si="2"/>
        <v>98.75</v>
      </c>
      <c r="J17" s="59">
        <f t="shared" si="2"/>
        <v>25.23</v>
      </c>
      <c r="K17" s="59">
        <f t="shared" si="2"/>
        <v>96.38</v>
      </c>
      <c r="L17" s="79">
        <v>95.83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1240403</v>
      </c>
      <c r="D18" s="51">
        <v>88995</v>
      </c>
      <c r="E18" s="51">
        <f t="shared" si="0"/>
        <v>1329398</v>
      </c>
      <c r="F18" s="51">
        <v>1228899</v>
      </c>
      <c r="G18" s="51">
        <v>23107</v>
      </c>
      <c r="H18" s="51">
        <f t="shared" si="1"/>
        <v>1252006</v>
      </c>
      <c r="I18" s="59">
        <f t="shared" si="2"/>
        <v>99.07</v>
      </c>
      <c r="J18" s="59">
        <f t="shared" si="2"/>
        <v>25.96</v>
      </c>
      <c r="K18" s="59">
        <f t="shared" si="2"/>
        <v>94.18</v>
      </c>
      <c r="L18" s="79">
        <v>91.88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3886572</v>
      </c>
      <c r="D19" s="73">
        <v>269915</v>
      </c>
      <c r="E19" s="73">
        <f t="shared" si="0"/>
        <v>4156487</v>
      </c>
      <c r="F19" s="73">
        <v>3805289</v>
      </c>
      <c r="G19" s="73">
        <v>31654</v>
      </c>
      <c r="H19" s="73">
        <f t="shared" si="1"/>
        <v>3836943</v>
      </c>
      <c r="I19" s="74">
        <f t="shared" si="2"/>
        <v>97.91</v>
      </c>
      <c r="J19" s="74">
        <f t="shared" si="2"/>
        <v>11.73</v>
      </c>
      <c r="K19" s="74">
        <f t="shared" si="2"/>
        <v>92.31</v>
      </c>
      <c r="L19" s="80">
        <v>92.8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1554365</v>
      </c>
      <c r="D20" s="51">
        <v>95247</v>
      </c>
      <c r="E20" s="51">
        <f t="shared" si="0"/>
        <v>1649612</v>
      </c>
      <c r="F20" s="51">
        <v>1529701</v>
      </c>
      <c r="G20" s="51">
        <v>15345</v>
      </c>
      <c r="H20" s="51">
        <f t="shared" si="1"/>
        <v>1545046</v>
      </c>
      <c r="I20" s="59">
        <f t="shared" si="2"/>
        <v>98.41</v>
      </c>
      <c r="J20" s="59">
        <f t="shared" si="2"/>
        <v>16.11</v>
      </c>
      <c r="K20" s="59">
        <f t="shared" si="2"/>
        <v>93.66</v>
      </c>
      <c r="L20" s="79">
        <v>93.45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1402935</v>
      </c>
      <c r="D21" s="51">
        <v>79464</v>
      </c>
      <c r="E21" s="51">
        <f t="shared" si="0"/>
        <v>1482399</v>
      </c>
      <c r="F21" s="51">
        <v>1376008</v>
      </c>
      <c r="G21" s="51">
        <v>17113</v>
      </c>
      <c r="H21" s="51">
        <f t="shared" si="1"/>
        <v>1393121</v>
      </c>
      <c r="I21" s="59">
        <f t="shared" si="2"/>
        <v>98.08</v>
      </c>
      <c r="J21" s="59">
        <f t="shared" si="2"/>
        <v>21.54</v>
      </c>
      <c r="K21" s="59">
        <f t="shared" si="2"/>
        <v>93.98</v>
      </c>
      <c r="L21" s="79">
        <v>93.92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1472745</v>
      </c>
      <c r="D22" s="51">
        <v>155180</v>
      </c>
      <c r="E22" s="51">
        <f t="shared" si="0"/>
        <v>1627925</v>
      </c>
      <c r="F22" s="51">
        <v>1420973</v>
      </c>
      <c r="G22" s="51">
        <v>28653</v>
      </c>
      <c r="H22" s="51">
        <f t="shared" si="1"/>
        <v>1449626</v>
      </c>
      <c r="I22" s="59">
        <f t="shared" si="2"/>
        <v>96.48</v>
      </c>
      <c r="J22" s="59">
        <f t="shared" si="2"/>
        <v>18.46</v>
      </c>
      <c r="K22" s="59">
        <f t="shared" si="2"/>
        <v>89.05</v>
      </c>
      <c r="L22" s="79">
        <v>89.23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387356</v>
      </c>
      <c r="D23" s="51">
        <v>16909</v>
      </c>
      <c r="E23" s="51">
        <f t="shared" si="0"/>
        <v>404265</v>
      </c>
      <c r="F23" s="51">
        <v>384726</v>
      </c>
      <c r="G23" s="51">
        <v>2487</v>
      </c>
      <c r="H23" s="51">
        <f t="shared" si="1"/>
        <v>387213</v>
      </c>
      <c r="I23" s="59">
        <f t="shared" si="2"/>
        <v>99.32</v>
      </c>
      <c r="J23" s="59">
        <f t="shared" si="2"/>
        <v>14.71</v>
      </c>
      <c r="K23" s="59">
        <f t="shared" si="2"/>
        <v>95.78</v>
      </c>
      <c r="L23" s="79">
        <v>93.29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95254</v>
      </c>
      <c r="D24" s="73">
        <v>5483</v>
      </c>
      <c r="E24" s="73">
        <f t="shared" si="0"/>
        <v>100737</v>
      </c>
      <c r="F24" s="73">
        <v>93870</v>
      </c>
      <c r="G24" s="73">
        <v>577</v>
      </c>
      <c r="H24" s="73">
        <f t="shared" si="1"/>
        <v>94447</v>
      </c>
      <c r="I24" s="74">
        <f t="shared" si="2"/>
        <v>98.55</v>
      </c>
      <c r="J24" s="74">
        <f t="shared" si="2"/>
        <v>10.52</v>
      </c>
      <c r="K24" s="74">
        <f t="shared" si="2"/>
        <v>93.76</v>
      </c>
      <c r="L24" s="80">
        <v>93.8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122791</v>
      </c>
      <c r="D25" s="51">
        <v>4813</v>
      </c>
      <c r="E25" s="51">
        <f t="shared" si="0"/>
        <v>127604</v>
      </c>
      <c r="F25" s="51">
        <v>120143</v>
      </c>
      <c r="G25" s="51">
        <v>1028</v>
      </c>
      <c r="H25" s="51">
        <f t="shared" si="1"/>
        <v>121171</v>
      </c>
      <c r="I25" s="59">
        <f t="shared" si="2"/>
        <v>97.84</v>
      </c>
      <c r="J25" s="59">
        <f t="shared" si="2"/>
        <v>21.36</v>
      </c>
      <c r="K25" s="59">
        <f t="shared" si="2"/>
        <v>94.96</v>
      </c>
      <c r="L25" s="79">
        <v>94.45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767384</v>
      </c>
      <c r="D26" s="51">
        <v>91302</v>
      </c>
      <c r="E26" s="51">
        <f t="shared" si="0"/>
        <v>858686</v>
      </c>
      <c r="F26" s="51">
        <v>745546</v>
      </c>
      <c r="G26" s="51">
        <v>6705</v>
      </c>
      <c r="H26" s="51">
        <f t="shared" si="1"/>
        <v>752251</v>
      </c>
      <c r="I26" s="59">
        <f t="shared" si="2"/>
        <v>97.15</v>
      </c>
      <c r="J26" s="59">
        <f t="shared" si="2"/>
        <v>7.34</v>
      </c>
      <c r="K26" s="59">
        <f t="shared" si="2"/>
        <v>87.6</v>
      </c>
      <c r="L26" s="79">
        <v>88.76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318313</v>
      </c>
      <c r="D27" s="51">
        <v>17958</v>
      </c>
      <c r="E27" s="51">
        <f t="shared" si="0"/>
        <v>336271</v>
      </c>
      <c r="F27" s="51">
        <v>314166</v>
      </c>
      <c r="G27" s="51">
        <v>1877</v>
      </c>
      <c r="H27" s="51">
        <f t="shared" si="1"/>
        <v>316043</v>
      </c>
      <c r="I27" s="59">
        <f t="shared" si="2"/>
        <v>98.7</v>
      </c>
      <c r="J27" s="59">
        <f t="shared" si="2"/>
        <v>10.45</v>
      </c>
      <c r="K27" s="59">
        <f t="shared" si="2"/>
        <v>93.98</v>
      </c>
      <c r="L27" s="79">
        <v>92.21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393430</v>
      </c>
      <c r="D28" s="51">
        <v>54027</v>
      </c>
      <c r="E28" s="51">
        <f t="shared" si="0"/>
        <v>447457</v>
      </c>
      <c r="F28" s="51">
        <v>381979</v>
      </c>
      <c r="G28" s="51">
        <v>4355</v>
      </c>
      <c r="H28" s="51">
        <f t="shared" si="1"/>
        <v>386334</v>
      </c>
      <c r="I28" s="59">
        <f t="shared" si="2"/>
        <v>97.09</v>
      </c>
      <c r="J28" s="59">
        <f t="shared" si="2"/>
        <v>8.06</v>
      </c>
      <c r="K28" s="59">
        <f t="shared" si="2"/>
        <v>86.34</v>
      </c>
      <c r="L28" s="79">
        <v>86.05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217166</v>
      </c>
      <c r="D29" s="73">
        <v>16814</v>
      </c>
      <c r="E29" s="73">
        <f t="shared" si="0"/>
        <v>233980</v>
      </c>
      <c r="F29" s="73">
        <v>213076</v>
      </c>
      <c r="G29" s="73">
        <v>3985</v>
      </c>
      <c r="H29" s="73">
        <f t="shared" si="1"/>
        <v>217061</v>
      </c>
      <c r="I29" s="74">
        <f t="shared" si="2"/>
        <v>98.12</v>
      </c>
      <c r="J29" s="74">
        <f t="shared" si="2"/>
        <v>23.7</v>
      </c>
      <c r="K29" s="74">
        <f t="shared" si="2"/>
        <v>92.77</v>
      </c>
      <c r="L29" s="80">
        <v>92.33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234370</v>
      </c>
      <c r="D30" s="51">
        <v>10682</v>
      </c>
      <c r="E30" s="51">
        <f t="shared" si="0"/>
        <v>245052</v>
      </c>
      <c r="F30" s="51">
        <v>232290</v>
      </c>
      <c r="G30" s="51">
        <v>1356</v>
      </c>
      <c r="H30" s="51">
        <f t="shared" si="1"/>
        <v>233646</v>
      </c>
      <c r="I30" s="59">
        <f t="shared" si="2"/>
        <v>99.11</v>
      </c>
      <c r="J30" s="59">
        <f t="shared" si="2"/>
        <v>12.69</v>
      </c>
      <c r="K30" s="59">
        <f t="shared" si="2"/>
        <v>95.35</v>
      </c>
      <c r="L30" s="79">
        <v>95.21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386197</v>
      </c>
      <c r="D31" s="51">
        <v>905</v>
      </c>
      <c r="E31" s="51">
        <f t="shared" si="0"/>
        <v>387102</v>
      </c>
      <c r="F31" s="51">
        <v>386050</v>
      </c>
      <c r="G31" s="51">
        <v>200</v>
      </c>
      <c r="H31" s="51">
        <f t="shared" si="1"/>
        <v>386250</v>
      </c>
      <c r="I31" s="59">
        <f t="shared" si="2"/>
        <v>99.96</v>
      </c>
      <c r="J31" s="59">
        <f t="shared" si="2"/>
        <v>22.1</v>
      </c>
      <c r="K31" s="59">
        <f t="shared" si="2"/>
        <v>99.78</v>
      </c>
      <c r="L31" s="79">
        <v>99.76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661849</v>
      </c>
      <c r="D32" s="51">
        <v>57989</v>
      </c>
      <c r="E32" s="51">
        <f t="shared" si="0"/>
        <v>719838</v>
      </c>
      <c r="F32" s="51">
        <v>650077</v>
      </c>
      <c r="G32" s="51">
        <v>9628</v>
      </c>
      <c r="H32" s="51">
        <f t="shared" si="1"/>
        <v>659705</v>
      </c>
      <c r="I32" s="59">
        <f t="shared" si="2"/>
        <v>98.22</v>
      </c>
      <c r="J32" s="59">
        <f t="shared" si="2"/>
        <v>16.600000000000001</v>
      </c>
      <c r="K32" s="59">
        <f t="shared" si="2"/>
        <v>91.65</v>
      </c>
      <c r="L32" s="79">
        <v>91.17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552959</v>
      </c>
      <c r="D33" s="51">
        <v>28337</v>
      </c>
      <c r="E33" s="51">
        <f t="shared" si="0"/>
        <v>581296</v>
      </c>
      <c r="F33" s="51">
        <v>543735</v>
      </c>
      <c r="G33" s="51">
        <v>2923</v>
      </c>
      <c r="H33" s="51">
        <f t="shared" si="1"/>
        <v>546658</v>
      </c>
      <c r="I33" s="59">
        <f t="shared" si="2"/>
        <v>98.33</v>
      </c>
      <c r="J33" s="59">
        <f t="shared" si="2"/>
        <v>10.32</v>
      </c>
      <c r="K33" s="59">
        <f t="shared" si="2"/>
        <v>94.04</v>
      </c>
      <c r="L33" s="79">
        <v>94.13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97457</v>
      </c>
      <c r="D34" s="73">
        <v>3189</v>
      </c>
      <c r="E34" s="73">
        <f t="shared" si="0"/>
        <v>100646</v>
      </c>
      <c r="F34" s="73">
        <v>96721</v>
      </c>
      <c r="G34" s="73">
        <v>951</v>
      </c>
      <c r="H34" s="73">
        <f t="shared" si="1"/>
        <v>97672</v>
      </c>
      <c r="I34" s="74">
        <f t="shared" si="2"/>
        <v>99.24</v>
      </c>
      <c r="J34" s="74">
        <f t="shared" si="2"/>
        <v>29.82</v>
      </c>
      <c r="K34" s="74">
        <f t="shared" si="2"/>
        <v>97.05</v>
      </c>
      <c r="L34" s="80">
        <v>96.02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54128714</v>
      </c>
      <c r="D35" s="54">
        <f t="shared" si="3"/>
        <v>3468479</v>
      </c>
      <c r="E35" s="54">
        <f t="shared" si="3"/>
        <v>57597193</v>
      </c>
      <c r="F35" s="54">
        <f t="shared" si="3"/>
        <v>53163021</v>
      </c>
      <c r="G35" s="54">
        <f t="shared" si="3"/>
        <v>590495</v>
      </c>
      <c r="H35" s="54">
        <f t="shared" si="3"/>
        <v>53753516</v>
      </c>
      <c r="I35" s="61">
        <f t="shared" si="2"/>
        <v>98.22</v>
      </c>
      <c r="J35" s="61">
        <f t="shared" si="2"/>
        <v>17.02</v>
      </c>
      <c r="K35" s="61">
        <f t="shared" si="2"/>
        <v>93.33</v>
      </c>
      <c r="L35" s="81">
        <v>93.3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17" orientation="portrait" useFirstPageNumber="1" r:id="rId1"/>
  <headerFooter scaleWithDoc="0" alignWithMargins="0">
    <oddFooter>&amp;C-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M35"/>
  <sheetViews>
    <sheetView view="pageBreakPreview" zoomScaleNormal="85" zoomScaleSheetLayoutView="100" workbookViewId="0">
      <selection activeCell="E19" sqref="E19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70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19262480</v>
      </c>
      <c r="D10" s="50">
        <v>1089874</v>
      </c>
      <c r="E10" s="50">
        <f t="shared" ref="E10:E34" si="0">SUM(C10:D10)</f>
        <v>20352354</v>
      </c>
      <c r="F10" s="50">
        <v>18935522</v>
      </c>
      <c r="G10" s="50">
        <v>215749</v>
      </c>
      <c r="H10" s="50">
        <f t="shared" ref="H10:H34" si="1">SUM(F10:G10)</f>
        <v>19151271</v>
      </c>
      <c r="I10" s="58">
        <f t="shared" ref="I10:K35" si="2">IF(ISERROR(ROUND(F10/C10*100,2)),"-",ROUND(F10/C10*100,2))</f>
        <v>98.3</v>
      </c>
      <c r="J10" s="58">
        <f t="shared" si="2"/>
        <v>19.8</v>
      </c>
      <c r="K10" s="58">
        <f t="shared" si="2"/>
        <v>94.1</v>
      </c>
      <c r="L10" s="78">
        <v>94.31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3161359</v>
      </c>
      <c r="D11" s="51">
        <v>286523</v>
      </c>
      <c r="E11" s="51">
        <f t="shared" si="0"/>
        <v>3447882</v>
      </c>
      <c r="F11" s="51">
        <v>3111854</v>
      </c>
      <c r="G11" s="51">
        <v>37538</v>
      </c>
      <c r="H11" s="51">
        <f t="shared" si="1"/>
        <v>3149392</v>
      </c>
      <c r="I11" s="59">
        <f t="shared" si="2"/>
        <v>98.43</v>
      </c>
      <c r="J11" s="59">
        <f t="shared" si="2"/>
        <v>13.1</v>
      </c>
      <c r="K11" s="59">
        <f t="shared" si="2"/>
        <v>91.34</v>
      </c>
      <c r="L11" s="79">
        <v>90.78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3885649</v>
      </c>
      <c r="D12" s="51">
        <v>302106</v>
      </c>
      <c r="E12" s="51">
        <f t="shared" si="0"/>
        <v>4187755</v>
      </c>
      <c r="F12" s="51">
        <v>3779260</v>
      </c>
      <c r="G12" s="51">
        <v>38119</v>
      </c>
      <c r="H12" s="51">
        <f t="shared" si="1"/>
        <v>3817379</v>
      </c>
      <c r="I12" s="59">
        <f t="shared" si="2"/>
        <v>97.26</v>
      </c>
      <c r="J12" s="59">
        <f t="shared" si="2"/>
        <v>12.62</v>
      </c>
      <c r="K12" s="59">
        <f t="shared" si="2"/>
        <v>91.16</v>
      </c>
      <c r="L12" s="79">
        <v>92.01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3787484</v>
      </c>
      <c r="D13" s="51">
        <v>153569</v>
      </c>
      <c r="E13" s="51">
        <f t="shared" si="0"/>
        <v>3941053</v>
      </c>
      <c r="F13" s="51">
        <v>3745105</v>
      </c>
      <c r="G13" s="51">
        <v>26212</v>
      </c>
      <c r="H13" s="51">
        <f t="shared" si="1"/>
        <v>3771317</v>
      </c>
      <c r="I13" s="59">
        <f t="shared" si="2"/>
        <v>98.88</v>
      </c>
      <c r="J13" s="59">
        <f t="shared" si="2"/>
        <v>17.07</v>
      </c>
      <c r="K13" s="59">
        <f t="shared" si="2"/>
        <v>95.69</v>
      </c>
      <c r="L13" s="79">
        <v>95.18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1256783</v>
      </c>
      <c r="D14" s="73">
        <v>106454</v>
      </c>
      <c r="E14" s="73">
        <f t="shared" si="0"/>
        <v>1363237</v>
      </c>
      <c r="F14" s="73">
        <v>1220045</v>
      </c>
      <c r="G14" s="73">
        <v>9640</v>
      </c>
      <c r="H14" s="73">
        <f t="shared" si="1"/>
        <v>1229685</v>
      </c>
      <c r="I14" s="74">
        <f t="shared" si="2"/>
        <v>97.08</v>
      </c>
      <c r="J14" s="74">
        <f t="shared" si="2"/>
        <v>9.06</v>
      </c>
      <c r="K14" s="74">
        <f t="shared" si="2"/>
        <v>90.2</v>
      </c>
      <c r="L14" s="80">
        <v>90.82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2149612</v>
      </c>
      <c r="D15" s="51">
        <v>157401</v>
      </c>
      <c r="E15" s="51">
        <f t="shared" si="0"/>
        <v>2307013</v>
      </c>
      <c r="F15" s="51">
        <v>2118864</v>
      </c>
      <c r="G15" s="51">
        <v>40593</v>
      </c>
      <c r="H15" s="51">
        <f t="shared" si="1"/>
        <v>2159457</v>
      </c>
      <c r="I15" s="59">
        <f t="shared" si="2"/>
        <v>98.57</v>
      </c>
      <c r="J15" s="59">
        <f t="shared" si="2"/>
        <v>25.79</v>
      </c>
      <c r="K15" s="59">
        <f t="shared" si="2"/>
        <v>93.6</v>
      </c>
      <c r="L15" s="79">
        <v>92.04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1485726</v>
      </c>
      <c r="D16" s="51">
        <v>236828</v>
      </c>
      <c r="E16" s="51">
        <f t="shared" si="0"/>
        <v>1722554</v>
      </c>
      <c r="F16" s="51">
        <v>1432847</v>
      </c>
      <c r="G16" s="51">
        <v>35753</v>
      </c>
      <c r="H16" s="51">
        <f t="shared" si="1"/>
        <v>1468600</v>
      </c>
      <c r="I16" s="59">
        <f t="shared" si="2"/>
        <v>96.44</v>
      </c>
      <c r="J16" s="59">
        <f t="shared" si="2"/>
        <v>15.1</v>
      </c>
      <c r="K16" s="59">
        <f t="shared" si="2"/>
        <v>85.26</v>
      </c>
      <c r="L16" s="79">
        <v>85.61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4114981</v>
      </c>
      <c r="D17" s="51">
        <v>138515</v>
      </c>
      <c r="E17" s="51">
        <f t="shared" si="0"/>
        <v>4253496</v>
      </c>
      <c r="F17" s="51">
        <v>4063181</v>
      </c>
      <c r="G17" s="51">
        <v>34947</v>
      </c>
      <c r="H17" s="51">
        <f t="shared" si="1"/>
        <v>4098128</v>
      </c>
      <c r="I17" s="59">
        <f t="shared" si="2"/>
        <v>98.74</v>
      </c>
      <c r="J17" s="59">
        <f t="shared" si="2"/>
        <v>25.23</v>
      </c>
      <c r="K17" s="59">
        <f t="shared" si="2"/>
        <v>96.35</v>
      </c>
      <c r="L17" s="79">
        <v>95.8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1237738</v>
      </c>
      <c r="D18" s="51">
        <v>88995</v>
      </c>
      <c r="E18" s="51">
        <f t="shared" si="0"/>
        <v>1326733</v>
      </c>
      <c r="F18" s="51">
        <v>1226234</v>
      </c>
      <c r="G18" s="51">
        <v>23107</v>
      </c>
      <c r="H18" s="51">
        <f t="shared" si="1"/>
        <v>1249341</v>
      </c>
      <c r="I18" s="59">
        <f t="shared" si="2"/>
        <v>99.07</v>
      </c>
      <c r="J18" s="59">
        <f t="shared" si="2"/>
        <v>25.96</v>
      </c>
      <c r="K18" s="59">
        <f t="shared" si="2"/>
        <v>94.17</v>
      </c>
      <c r="L18" s="79">
        <v>91.86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3858343</v>
      </c>
      <c r="D19" s="73">
        <v>269915</v>
      </c>
      <c r="E19" s="73">
        <f t="shared" si="0"/>
        <v>4128258</v>
      </c>
      <c r="F19" s="73">
        <v>3777060</v>
      </c>
      <c r="G19" s="73">
        <v>31654</v>
      </c>
      <c r="H19" s="73">
        <f t="shared" si="1"/>
        <v>3808714</v>
      </c>
      <c r="I19" s="74">
        <f t="shared" si="2"/>
        <v>97.89</v>
      </c>
      <c r="J19" s="74">
        <f t="shared" si="2"/>
        <v>11.73</v>
      </c>
      <c r="K19" s="74">
        <f t="shared" si="2"/>
        <v>92.26</v>
      </c>
      <c r="L19" s="80">
        <v>92.75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1469305</v>
      </c>
      <c r="D20" s="51">
        <v>95247</v>
      </c>
      <c r="E20" s="51">
        <f t="shared" si="0"/>
        <v>1564552</v>
      </c>
      <c r="F20" s="51">
        <v>1444641</v>
      </c>
      <c r="G20" s="51">
        <v>15345</v>
      </c>
      <c r="H20" s="51">
        <f t="shared" si="1"/>
        <v>1459986</v>
      </c>
      <c r="I20" s="59">
        <f t="shared" si="2"/>
        <v>98.32</v>
      </c>
      <c r="J20" s="59">
        <f t="shared" si="2"/>
        <v>16.11</v>
      </c>
      <c r="K20" s="59">
        <f t="shared" si="2"/>
        <v>93.32</v>
      </c>
      <c r="L20" s="79">
        <v>93.09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1396725</v>
      </c>
      <c r="D21" s="51">
        <v>79464</v>
      </c>
      <c r="E21" s="51">
        <f t="shared" si="0"/>
        <v>1476189</v>
      </c>
      <c r="F21" s="51">
        <v>1369798</v>
      </c>
      <c r="G21" s="51">
        <v>17113</v>
      </c>
      <c r="H21" s="51">
        <f t="shared" si="1"/>
        <v>1386911</v>
      </c>
      <c r="I21" s="59">
        <f t="shared" si="2"/>
        <v>98.07</v>
      </c>
      <c r="J21" s="59">
        <f t="shared" si="2"/>
        <v>21.54</v>
      </c>
      <c r="K21" s="59">
        <f t="shared" si="2"/>
        <v>93.95</v>
      </c>
      <c r="L21" s="79">
        <v>93.9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1307810</v>
      </c>
      <c r="D22" s="51">
        <v>155180</v>
      </c>
      <c r="E22" s="51">
        <f t="shared" si="0"/>
        <v>1462990</v>
      </c>
      <c r="F22" s="51">
        <v>1256038</v>
      </c>
      <c r="G22" s="51">
        <v>28653</v>
      </c>
      <c r="H22" s="51">
        <f t="shared" si="1"/>
        <v>1284691</v>
      </c>
      <c r="I22" s="59">
        <f t="shared" si="2"/>
        <v>96.04</v>
      </c>
      <c r="J22" s="59">
        <f t="shared" si="2"/>
        <v>18.46</v>
      </c>
      <c r="K22" s="59">
        <f t="shared" si="2"/>
        <v>87.81</v>
      </c>
      <c r="L22" s="79">
        <v>88.02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377330</v>
      </c>
      <c r="D23" s="51">
        <v>16909</v>
      </c>
      <c r="E23" s="51">
        <f t="shared" si="0"/>
        <v>394239</v>
      </c>
      <c r="F23" s="51">
        <v>374700</v>
      </c>
      <c r="G23" s="51">
        <v>2487</v>
      </c>
      <c r="H23" s="51">
        <f t="shared" si="1"/>
        <v>377187</v>
      </c>
      <c r="I23" s="59">
        <f t="shared" si="2"/>
        <v>99.3</v>
      </c>
      <c r="J23" s="59">
        <f t="shared" si="2"/>
        <v>14.71</v>
      </c>
      <c r="K23" s="59">
        <f t="shared" si="2"/>
        <v>95.67</v>
      </c>
      <c r="L23" s="79">
        <v>93.13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72404</v>
      </c>
      <c r="D24" s="73">
        <v>5483</v>
      </c>
      <c r="E24" s="73">
        <f t="shared" si="0"/>
        <v>77887</v>
      </c>
      <c r="F24" s="73">
        <v>71020</v>
      </c>
      <c r="G24" s="73">
        <v>577</v>
      </c>
      <c r="H24" s="73">
        <f t="shared" si="1"/>
        <v>71597</v>
      </c>
      <c r="I24" s="74">
        <f t="shared" si="2"/>
        <v>98.09</v>
      </c>
      <c r="J24" s="74">
        <f t="shared" si="2"/>
        <v>10.52</v>
      </c>
      <c r="K24" s="74">
        <f t="shared" si="2"/>
        <v>91.92</v>
      </c>
      <c r="L24" s="80">
        <v>92.03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101724</v>
      </c>
      <c r="D25" s="51">
        <v>4813</v>
      </c>
      <c r="E25" s="51">
        <f t="shared" si="0"/>
        <v>106537</v>
      </c>
      <c r="F25" s="51">
        <v>99076</v>
      </c>
      <c r="G25" s="51">
        <v>1028</v>
      </c>
      <c r="H25" s="51">
        <f t="shared" si="1"/>
        <v>100104</v>
      </c>
      <c r="I25" s="59">
        <f t="shared" si="2"/>
        <v>97.4</v>
      </c>
      <c r="J25" s="59">
        <f t="shared" si="2"/>
        <v>21.36</v>
      </c>
      <c r="K25" s="59">
        <f t="shared" si="2"/>
        <v>93.96</v>
      </c>
      <c r="L25" s="79">
        <v>93.62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762605</v>
      </c>
      <c r="D26" s="51">
        <v>91302</v>
      </c>
      <c r="E26" s="51">
        <f t="shared" si="0"/>
        <v>853907</v>
      </c>
      <c r="F26" s="51">
        <v>740767</v>
      </c>
      <c r="G26" s="51">
        <v>6705</v>
      </c>
      <c r="H26" s="51">
        <f t="shared" si="1"/>
        <v>747472</v>
      </c>
      <c r="I26" s="59">
        <f t="shared" si="2"/>
        <v>97.14</v>
      </c>
      <c r="J26" s="59">
        <f t="shared" si="2"/>
        <v>7.34</v>
      </c>
      <c r="K26" s="59">
        <f t="shared" si="2"/>
        <v>87.54</v>
      </c>
      <c r="L26" s="79">
        <v>88.7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312616</v>
      </c>
      <c r="D27" s="51">
        <v>17958</v>
      </c>
      <c r="E27" s="51">
        <f t="shared" si="0"/>
        <v>330574</v>
      </c>
      <c r="F27" s="51">
        <v>308469</v>
      </c>
      <c r="G27" s="51">
        <v>1877</v>
      </c>
      <c r="H27" s="51">
        <f t="shared" si="1"/>
        <v>310346</v>
      </c>
      <c r="I27" s="59">
        <f t="shared" si="2"/>
        <v>98.67</v>
      </c>
      <c r="J27" s="59">
        <f t="shared" si="2"/>
        <v>10.45</v>
      </c>
      <c r="K27" s="59">
        <f t="shared" si="2"/>
        <v>93.88</v>
      </c>
      <c r="L27" s="79">
        <v>92.04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378923</v>
      </c>
      <c r="D28" s="51">
        <v>54027</v>
      </c>
      <c r="E28" s="51">
        <f t="shared" si="0"/>
        <v>432950</v>
      </c>
      <c r="F28" s="51">
        <v>367472</v>
      </c>
      <c r="G28" s="51">
        <v>4355</v>
      </c>
      <c r="H28" s="51">
        <f t="shared" si="1"/>
        <v>371827</v>
      </c>
      <c r="I28" s="59">
        <f t="shared" si="2"/>
        <v>96.98</v>
      </c>
      <c r="J28" s="59">
        <f t="shared" si="2"/>
        <v>8.06</v>
      </c>
      <c r="K28" s="59">
        <f t="shared" si="2"/>
        <v>85.88</v>
      </c>
      <c r="L28" s="79">
        <v>85.57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216960</v>
      </c>
      <c r="D29" s="73">
        <v>16814</v>
      </c>
      <c r="E29" s="73">
        <f t="shared" si="0"/>
        <v>233774</v>
      </c>
      <c r="F29" s="73">
        <v>212870</v>
      </c>
      <c r="G29" s="73">
        <v>3985</v>
      </c>
      <c r="H29" s="73">
        <f t="shared" si="1"/>
        <v>216855</v>
      </c>
      <c r="I29" s="74">
        <f t="shared" si="2"/>
        <v>98.11</v>
      </c>
      <c r="J29" s="74">
        <f t="shared" si="2"/>
        <v>23.7</v>
      </c>
      <c r="K29" s="74">
        <f t="shared" si="2"/>
        <v>92.76</v>
      </c>
      <c r="L29" s="80">
        <v>92.32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232646</v>
      </c>
      <c r="D30" s="51">
        <v>10682</v>
      </c>
      <c r="E30" s="51">
        <f t="shared" si="0"/>
        <v>243328</v>
      </c>
      <c r="F30" s="51">
        <v>230566</v>
      </c>
      <c r="G30" s="51">
        <v>1356</v>
      </c>
      <c r="H30" s="51">
        <f t="shared" si="1"/>
        <v>231922</v>
      </c>
      <c r="I30" s="59">
        <f t="shared" si="2"/>
        <v>99.11</v>
      </c>
      <c r="J30" s="59">
        <f t="shared" si="2"/>
        <v>12.69</v>
      </c>
      <c r="K30" s="59">
        <f t="shared" si="2"/>
        <v>95.31</v>
      </c>
      <c r="L30" s="79">
        <v>95.18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385714</v>
      </c>
      <c r="D31" s="51">
        <v>905</v>
      </c>
      <c r="E31" s="51">
        <f t="shared" si="0"/>
        <v>386619</v>
      </c>
      <c r="F31" s="51">
        <v>385567</v>
      </c>
      <c r="G31" s="51">
        <v>200</v>
      </c>
      <c r="H31" s="51">
        <f t="shared" si="1"/>
        <v>385767</v>
      </c>
      <c r="I31" s="59">
        <f t="shared" si="2"/>
        <v>99.96</v>
      </c>
      <c r="J31" s="59">
        <f t="shared" si="2"/>
        <v>22.1</v>
      </c>
      <c r="K31" s="59">
        <f t="shared" si="2"/>
        <v>99.78</v>
      </c>
      <c r="L31" s="79">
        <v>99.76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655386</v>
      </c>
      <c r="D32" s="51">
        <v>57989</v>
      </c>
      <c r="E32" s="51">
        <f t="shared" si="0"/>
        <v>713375</v>
      </c>
      <c r="F32" s="51">
        <v>643614</v>
      </c>
      <c r="G32" s="51">
        <v>9628</v>
      </c>
      <c r="H32" s="51">
        <f t="shared" si="1"/>
        <v>653242</v>
      </c>
      <c r="I32" s="59">
        <f t="shared" si="2"/>
        <v>98.2</v>
      </c>
      <c r="J32" s="59">
        <f t="shared" si="2"/>
        <v>16.600000000000001</v>
      </c>
      <c r="K32" s="59">
        <f t="shared" si="2"/>
        <v>91.57</v>
      </c>
      <c r="L32" s="79">
        <v>91.1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550525</v>
      </c>
      <c r="D33" s="51">
        <v>28337</v>
      </c>
      <c r="E33" s="51">
        <f t="shared" si="0"/>
        <v>578862</v>
      </c>
      <c r="F33" s="51">
        <v>541301</v>
      </c>
      <c r="G33" s="51">
        <v>2923</v>
      </c>
      <c r="H33" s="51">
        <f t="shared" si="1"/>
        <v>544224</v>
      </c>
      <c r="I33" s="59">
        <f t="shared" si="2"/>
        <v>98.32</v>
      </c>
      <c r="J33" s="59">
        <f t="shared" si="2"/>
        <v>10.32</v>
      </c>
      <c r="K33" s="59">
        <f t="shared" si="2"/>
        <v>94.02</v>
      </c>
      <c r="L33" s="79">
        <v>94.11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91024</v>
      </c>
      <c r="D34" s="73">
        <v>3189</v>
      </c>
      <c r="E34" s="73">
        <f t="shared" si="0"/>
        <v>94213</v>
      </c>
      <c r="F34" s="73">
        <v>90288</v>
      </c>
      <c r="G34" s="73">
        <v>951</v>
      </c>
      <c r="H34" s="73">
        <f t="shared" si="1"/>
        <v>91239</v>
      </c>
      <c r="I34" s="74">
        <f t="shared" si="2"/>
        <v>99.19</v>
      </c>
      <c r="J34" s="74">
        <f t="shared" si="2"/>
        <v>29.82</v>
      </c>
      <c r="K34" s="74">
        <f t="shared" si="2"/>
        <v>96.84</v>
      </c>
      <c r="L34" s="80">
        <v>95.73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52511852</v>
      </c>
      <c r="D35" s="54">
        <f t="shared" si="3"/>
        <v>3468479</v>
      </c>
      <c r="E35" s="54">
        <f t="shared" si="3"/>
        <v>55980331</v>
      </c>
      <c r="F35" s="54">
        <f t="shared" si="3"/>
        <v>51546159</v>
      </c>
      <c r="G35" s="54">
        <f t="shared" si="3"/>
        <v>590495</v>
      </c>
      <c r="H35" s="54">
        <f t="shared" si="3"/>
        <v>52136654</v>
      </c>
      <c r="I35" s="61">
        <f t="shared" si="2"/>
        <v>98.16</v>
      </c>
      <c r="J35" s="61">
        <f t="shared" si="2"/>
        <v>17.02</v>
      </c>
      <c r="K35" s="61">
        <f t="shared" si="2"/>
        <v>93.13</v>
      </c>
      <c r="L35" s="81">
        <v>93.1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19" orientation="portrait" useFirstPageNumber="1" r:id="rId1"/>
  <headerFooter scaleWithDoc="0" alignWithMargins="0">
    <oddFooter>&amp;C-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M35"/>
  <sheetViews>
    <sheetView view="pageBreakPreview" zoomScaleNormal="85" zoomScaleSheetLayoutView="100" workbookViewId="0">
      <selection activeCell="G18" sqref="G18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96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5310014</v>
      </c>
      <c r="D10" s="50">
        <v>373025</v>
      </c>
      <c r="E10" s="50">
        <f t="shared" ref="E10:E34" si="0">SUM(C10:D10)</f>
        <v>5683039</v>
      </c>
      <c r="F10" s="50">
        <v>5215394</v>
      </c>
      <c r="G10" s="50">
        <v>73448</v>
      </c>
      <c r="H10" s="50">
        <f t="shared" ref="H10:H34" si="1">SUM(F10:G10)</f>
        <v>5288842</v>
      </c>
      <c r="I10" s="58">
        <f t="shared" ref="I10:K35" si="2">IF(ISERROR(ROUND(F10/C10*100,2)),"-",ROUND(F10/C10*100,2))</f>
        <v>98.22</v>
      </c>
      <c r="J10" s="58">
        <f t="shared" si="2"/>
        <v>19.690000000000001</v>
      </c>
      <c r="K10" s="58">
        <f t="shared" si="2"/>
        <v>93.06</v>
      </c>
      <c r="L10" s="78">
        <v>92.94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633328</v>
      </c>
      <c r="D11" s="51">
        <v>68467</v>
      </c>
      <c r="E11" s="51">
        <f t="shared" si="0"/>
        <v>701795</v>
      </c>
      <c r="F11" s="51">
        <v>621001</v>
      </c>
      <c r="G11" s="51">
        <v>8970</v>
      </c>
      <c r="H11" s="51">
        <f t="shared" si="1"/>
        <v>629971</v>
      </c>
      <c r="I11" s="59">
        <f t="shared" si="2"/>
        <v>98.05</v>
      </c>
      <c r="J11" s="59">
        <f t="shared" si="2"/>
        <v>13.1</v>
      </c>
      <c r="K11" s="59">
        <f t="shared" si="2"/>
        <v>89.77</v>
      </c>
      <c r="L11" s="79">
        <v>89.27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1095443</v>
      </c>
      <c r="D12" s="51">
        <v>85170</v>
      </c>
      <c r="E12" s="51">
        <f t="shared" si="0"/>
        <v>1180613</v>
      </c>
      <c r="F12" s="51">
        <v>1065449</v>
      </c>
      <c r="G12" s="51">
        <v>10746</v>
      </c>
      <c r="H12" s="51">
        <f t="shared" si="1"/>
        <v>1076195</v>
      </c>
      <c r="I12" s="59">
        <f t="shared" si="2"/>
        <v>97.26</v>
      </c>
      <c r="J12" s="59">
        <f t="shared" si="2"/>
        <v>12.62</v>
      </c>
      <c r="K12" s="59">
        <f t="shared" si="2"/>
        <v>91.16</v>
      </c>
      <c r="L12" s="79">
        <v>92.01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905012</v>
      </c>
      <c r="D13" s="51">
        <v>36695</v>
      </c>
      <c r="E13" s="51">
        <f t="shared" si="0"/>
        <v>941707</v>
      </c>
      <c r="F13" s="51">
        <v>894886</v>
      </c>
      <c r="G13" s="51">
        <v>6263</v>
      </c>
      <c r="H13" s="51">
        <f t="shared" si="1"/>
        <v>901149</v>
      </c>
      <c r="I13" s="59">
        <f t="shared" si="2"/>
        <v>98.88</v>
      </c>
      <c r="J13" s="59">
        <f t="shared" si="2"/>
        <v>17.07</v>
      </c>
      <c r="K13" s="59">
        <f t="shared" si="2"/>
        <v>95.69</v>
      </c>
      <c r="L13" s="79">
        <v>95.18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280694</v>
      </c>
      <c r="D14" s="73">
        <v>23776</v>
      </c>
      <c r="E14" s="73">
        <f t="shared" si="0"/>
        <v>304470</v>
      </c>
      <c r="F14" s="73">
        <v>272489</v>
      </c>
      <c r="G14" s="73">
        <v>2153</v>
      </c>
      <c r="H14" s="73">
        <f t="shared" si="1"/>
        <v>274642</v>
      </c>
      <c r="I14" s="74">
        <f t="shared" si="2"/>
        <v>97.08</v>
      </c>
      <c r="J14" s="74">
        <f t="shared" si="2"/>
        <v>9.06</v>
      </c>
      <c r="K14" s="74">
        <f t="shared" si="2"/>
        <v>90.2</v>
      </c>
      <c r="L14" s="80">
        <v>90.82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459331</v>
      </c>
      <c r="D15" s="51">
        <v>41188</v>
      </c>
      <c r="E15" s="51">
        <f t="shared" si="0"/>
        <v>500519</v>
      </c>
      <c r="F15" s="51">
        <v>452760</v>
      </c>
      <c r="G15" s="51">
        <v>10622</v>
      </c>
      <c r="H15" s="51">
        <f t="shared" si="1"/>
        <v>463382</v>
      </c>
      <c r="I15" s="59">
        <f t="shared" si="2"/>
        <v>98.57</v>
      </c>
      <c r="J15" s="59">
        <f t="shared" si="2"/>
        <v>25.79</v>
      </c>
      <c r="K15" s="59">
        <f t="shared" si="2"/>
        <v>92.58</v>
      </c>
      <c r="L15" s="79">
        <v>91.49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355935</v>
      </c>
      <c r="D16" s="51">
        <v>56737</v>
      </c>
      <c r="E16" s="51">
        <f t="shared" si="0"/>
        <v>412672</v>
      </c>
      <c r="F16" s="51">
        <v>343267</v>
      </c>
      <c r="G16" s="51">
        <v>8565</v>
      </c>
      <c r="H16" s="51">
        <f t="shared" si="1"/>
        <v>351832</v>
      </c>
      <c r="I16" s="59">
        <f t="shared" si="2"/>
        <v>96.44</v>
      </c>
      <c r="J16" s="59">
        <f t="shared" si="2"/>
        <v>15.1</v>
      </c>
      <c r="K16" s="59">
        <f t="shared" si="2"/>
        <v>85.26</v>
      </c>
      <c r="L16" s="79">
        <v>85.61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981882</v>
      </c>
      <c r="D17" s="51">
        <v>33051</v>
      </c>
      <c r="E17" s="51">
        <f t="shared" si="0"/>
        <v>1014933</v>
      </c>
      <c r="F17" s="51">
        <v>969522</v>
      </c>
      <c r="G17" s="51">
        <v>8339</v>
      </c>
      <c r="H17" s="51">
        <f t="shared" si="1"/>
        <v>977861</v>
      </c>
      <c r="I17" s="59">
        <f t="shared" si="2"/>
        <v>98.74</v>
      </c>
      <c r="J17" s="59">
        <f t="shared" si="2"/>
        <v>25.23</v>
      </c>
      <c r="K17" s="59">
        <f t="shared" si="2"/>
        <v>96.35</v>
      </c>
      <c r="L17" s="79">
        <v>95.8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257565</v>
      </c>
      <c r="D18" s="51">
        <v>25243</v>
      </c>
      <c r="E18" s="51">
        <f t="shared" si="0"/>
        <v>282808</v>
      </c>
      <c r="F18" s="51">
        <v>254319</v>
      </c>
      <c r="G18" s="51">
        <v>6567</v>
      </c>
      <c r="H18" s="51">
        <f t="shared" si="1"/>
        <v>260886</v>
      </c>
      <c r="I18" s="59">
        <f t="shared" si="2"/>
        <v>98.74</v>
      </c>
      <c r="J18" s="59">
        <f t="shared" si="2"/>
        <v>26.02</v>
      </c>
      <c r="K18" s="59">
        <f t="shared" si="2"/>
        <v>92.25</v>
      </c>
      <c r="L18" s="79">
        <v>89.99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1054164</v>
      </c>
      <c r="D19" s="73">
        <v>73745</v>
      </c>
      <c r="E19" s="73">
        <f t="shared" si="0"/>
        <v>1127909</v>
      </c>
      <c r="F19" s="73">
        <v>1031956</v>
      </c>
      <c r="G19" s="73">
        <v>8649</v>
      </c>
      <c r="H19" s="73">
        <f t="shared" si="1"/>
        <v>1040605</v>
      </c>
      <c r="I19" s="74">
        <f t="shared" si="2"/>
        <v>97.89</v>
      </c>
      <c r="J19" s="74">
        <f t="shared" si="2"/>
        <v>11.73</v>
      </c>
      <c r="K19" s="74">
        <f t="shared" si="2"/>
        <v>92.26</v>
      </c>
      <c r="L19" s="80">
        <v>92.75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346971</v>
      </c>
      <c r="D20" s="51">
        <v>22492</v>
      </c>
      <c r="E20" s="51">
        <f t="shared" si="0"/>
        <v>369463</v>
      </c>
      <c r="F20" s="51">
        <v>341146</v>
      </c>
      <c r="G20" s="51">
        <v>3624</v>
      </c>
      <c r="H20" s="51">
        <f t="shared" si="1"/>
        <v>344770</v>
      </c>
      <c r="I20" s="59">
        <f t="shared" si="2"/>
        <v>98.32</v>
      </c>
      <c r="J20" s="59">
        <f t="shared" si="2"/>
        <v>16.11</v>
      </c>
      <c r="K20" s="59">
        <f t="shared" si="2"/>
        <v>93.32</v>
      </c>
      <c r="L20" s="79">
        <v>93.09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268171</v>
      </c>
      <c r="D21" s="51">
        <v>15257</v>
      </c>
      <c r="E21" s="51">
        <f t="shared" si="0"/>
        <v>283428</v>
      </c>
      <c r="F21" s="51">
        <v>263001</v>
      </c>
      <c r="G21" s="51">
        <v>3286</v>
      </c>
      <c r="H21" s="51">
        <f t="shared" si="1"/>
        <v>266287</v>
      </c>
      <c r="I21" s="59">
        <f t="shared" si="2"/>
        <v>98.07</v>
      </c>
      <c r="J21" s="59">
        <f t="shared" si="2"/>
        <v>21.54</v>
      </c>
      <c r="K21" s="59">
        <f t="shared" si="2"/>
        <v>93.95</v>
      </c>
      <c r="L21" s="79">
        <v>93.9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295884</v>
      </c>
      <c r="D22" s="51">
        <v>35109</v>
      </c>
      <c r="E22" s="51">
        <f t="shared" si="0"/>
        <v>330993</v>
      </c>
      <c r="F22" s="51">
        <v>284171</v>
      </c>
      <c r="G22" s="51">
        <v>6483</v>
      </c>
      <c r="H22" s="51">
        <f t="shared" si="1"/>
        <v>290654</v>
      </c>
      <c r="I22" s="59">
        <f t="shared" si="2"/>
        <v>96.04</v>
      </c>
      <c r="J22" s="59">
        <f t="shared" si="2"/>
        <v>18.47</v>
      </c>
      <c r="K22" s="59">
        <f t="shared" si="2"/>
        <v>87.81</v>
      </c>
      <c r="L22" s="79">
        <v>88.02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60373</v>
      </c>
      <c r="D23" s="51">
        <v>2705</v>
      </c>
      <c r="E23" s="51">
        <f t="shared" si="0"/>
        <v>63078</v>
      </c>
      <c r="F23" s="51">
        <v>59952</v>
      </c>
      <c r="G23" s="51">
        <v>398</v>
      </c>
      <c r="H23" s="51">
        <f t="shared" si="1"/>
        <v>60350</v>
      </c>
      <c r="I23" s="59">
        <f t="shared" si="2"/>
        <v>99.3</v>
      </c>
      <c r="J23" s="59">
        <f t="shared" si="2"/>
        <v>14.71</v>
      </c>
      <c r="K23" s="59">
        <f t="shared" si="2"/>
        <v>95.68</v>
      </c>
      <c r="L23" s="79">
        <v>93.13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18825</v>
      </c>
      <c r="D24" s="73">
        <v>1908</v>
      </c>
      <c r="E24" s="73">
        <f t="shared" si="0"/>
        <v>20733</v>
      </c>
      <c r="F24" s="73">
        <v>18164</v>
      </c>
      <c r="G24" s="73">
        <v>201</v>
      </c>
      <c r="H24" s="73">
        <f t="shared" si="1"/>
        <v>18365</v>
      </c>
      <c r="I24" s="74">
        <f t="shared" si="2"/>
        <v>96.49</v>
      </c>
      <c r="J24" s="74">
        <f t="shared" si="2"/>
        <v>10.53</v>
      </c>
      <c r="K24" s="74">
        <f t="shared" si="2"/>
        <v>88.58</v>
      </c>
      <c r="L24" s="80">
        <v>88.77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24693</v>
      </c>
      <c r="D25" s="51">
        <v>1627</v>
      </c>
      <c r="E25" s="51">
        <f t="shared" si="0"/>
        <v>26320</v>
      </c>
      <c r="F25" s="51">
        <v>24050</v>
      </c>
      <c r="G25" s="51">
        <v>347</v>
      </c>
      <c r="H25" s="51">
        <f t="shared" si="1"/>
        <v>24397</v>
      </c>
      <c r="I25" s="59">
        <f t="shared" si="2"/>
        <v>97.4</v>
      </c>
      <c r="J25" s="59">
        <f t="shared" si="2"/>
        <v>21.33</v>
      </c>
      <c r="K25" s="59">
        <f t="shared" si="2"/>
        <v>92.69</v>
      </c>
      <c r="L25" s="79">
        <v>92.2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177131</v>
      </c>
      <c r="D26" s="51">
        <v>21207</v>
      </c>
      <c r="E26" s="51">
        <f t="shared" si="0"/>
        <v>198338</v>
      </c>
      <c r="F26" s="51">
        <v>172058</v>
      </c>
      <c r="G26" s="51">
        <v>1557</v>
      </c>
      <c r="H26" s="51">
        <f t="shared" si="1"/>
        <v>173615</v>
      </c>
      <c r="I26" s="59">
        <f t="shared" si="2"/>
        <v>97.14</v>
      </c>
      <c r="J26" s="59">
        <f t="shared" si="2"/>
        <v>7.34</v>
      </c>
      <c r="K26" s="59">
        <f t="shared" si="2"/>
        <v>87.53</v>
      </c>
      <c r="L26" s="79">
        <v>88.7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67850</v>
      </c>
      <c r="D27" s="51">
        <v>3898</v>
      </c>
      <c r="E27" s="51">
        <f t="shared" si="0"/>
        <v>71748</v>
      </c>
      <c r="F27" s="51">
        <v>66950</v>
      </c>
      <c r="G27" s="51">
        <v>408</v>
      </c>
      <c r="H27" s="51">
        <f t="shared" si="1"/>
        <v>67358</v>
      </c>
      <c r="I27" s="59">
        <f t="shared" si="2"/>
        <v>98.67</v>
      </c>
      <c r="J27" s="59">
        <f t="shared" si="2"/>
        <v>10.47</v>
      </c>
      <c r="K27" s="59">
        <f t="shared" si="2"/>
        <v>93.88</v>
      </c>
      <c r="L27" s="79">
        <v>92.04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112143</v>
      </c>
      <c r="D28" s="51">
        <v>16165</v>
      </c>
      <c r="E28" s="51">
        <f t="shared" si="0"/>
        <v>128308</v>
      </c>
      <c r="F28" s="51">
        <v>108754</v>
      </c>
      <c r="G28" s="51">
        <v>1303</v>
      </c>
      <c r="H28" s="51">
        <f t="shared" si="1"/>
        <v>110057</v>
      </c>
      <c r="I28" s="59">
        <f t="shared" si="2"/>
        <v>96.98</v>
      </c>
      <c r="J28" s="59">
        <f t="shared" si="2"/>
        <v>8.06</v>
      </c>
      <c r="K28" s="59">
        <f t="shared" si="2"/>
        <v>85.78</v>
      </c>
      <c r="L28" s="79">
        <v>85.43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66241</v>
      </c>
      <c r="D29" s="73">
        <v>6221</v>
      </c>
      <c r="E29" s="73">
        <f t="shared" si="0"/>
        <v>72462</v>
      </c>
      <c r="F29" s="73">
        <v>65446</v>
      </c>
      <c r="G29" s="73">
        <v>1474</v>
      </c>
      <c r="H29" s="73">
        <f t="shared" si="1"/>
        <v>66920</v>
      </c>
      <c r="I29" s="74">
        <f t="shared" si="2"/>
        <v>98.8</v>
      </c>
      <c r="J29" s="74">
        <f t="shared" si="2"/>
        <v>23.69</v>
      </c>
      <c r="K29" s="74">
        <f t="shared" si="2"/>
        <v>92.35</v>
      </c>
      <c r="L29" s="80">
        <v>90.99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59003</v>
      </c>
      <c r="D30" s="51">
        <v>3034</v>
      </c>
      <c r="E30" s="51">
        <f t="shared" si="0"/>
        <v>62037</v>
      </c>
      <c r="F30" s="51">
        <v>58399</v>
      </c>
      <c r="G30" s="51">
        <v>385</v>
      </c>
      <c r="H30" s="51">
        <f t="shared" si="1"/>
        <v>58784</v>
      </c>
      <c r="I30" s="59">
        <f t="shared" si="2"/>
        <v>98.98</v>
      </c>
      <c r="J30" s="59">
        <f t="shared" si="2"/>
        <v>12.69</v>
      </c>
      <c r="K30" s="59">
        <f t="shared" si="2"/>
        <v>94.76</v>
      </c>
      <c r="L30" s="79">
        <v>94.37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205569</v>
      </c>
      <c r="D31" s="51">
        <v>188</v>
      </c>
      <c r="E31" s="51">
        <f t="shared" si="0"/>
        <v>205757</v>
      </c>
      <c r="F31" s="51">
        <v>205511</v>
      </c>
      <c r="G31" s="51">
        <v>120</v>
      </c>
      <c r="H31" s="51">
        <f t="shared" si="1"/>
        <v>205631</v>
      </c>
      <c r="I31" s="59">
        <f t="shared" si="2"/>
        <v>99.97</v>
      </c>
      <c r="J31" s="59">
        <f t="shared" si="2"/>
        <v>63.83</v>
      </c>
      <c r="K31" s="59">
        <f t="shared" si="2"/>
        <v>99.94</v>
      </c>
      <c r="L31" s="79">
        <v>99.91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193703</v>
      </c>
      <c r="D32" s="51">
        <v>18351</v>
      </c>
      <c r="E32" s="51">
        <f t="shared" si="0"/>
        <v>212054</v>
      </c>
      <c r="F32" s="51">
        <v>190224</v>
      </c>
      <c r="G32" s="51">
        <v>3046</v>
      </c>
      <c r="H32" s="51">
        <f t="shared" si="1"/>
        <v>193270</v>
      </c>
      <c r="I32" s="59">
        <f t="shared" si="2"/>
        <v>98.2</v>
      </c>
      <c r="J32" s="59">
        <f t="shared" si="2"/>
        <v>16.600000000000001</v>
      </c>
      <c r="K32" s="59">
        <f t="shared" si="2"/>
        <v>91.14</v>
      </c>
      <c r="L32" s="79">
        <v>90.63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152000</v>
      </c>
      <c r="D33" s="51">
        <v>7824</v>
      </c>
      <c r="E33" s="51">
        <f t="shared" si="0"/>
        <v>159824</v>
      </c>
      <c r="F33" s="51">
        <v>149453</v>
      </c>
      <c r="G33" s="51">
        <v>807</v>
      </c>
      <c r="H33" s="51">
        <f t="shared" si="1"/>
        <v>150260</v>
      </c>
      <c r="I33" s="59">
        <f t="shared" si="2"/>
        <v>98.32</v>
      </c>
      <c r="J33" s="59">
        <f t="shared" si="2"/>
        <v>10.31</v>
      </c>
      <c r="K33" s="59">
        <f t="shared" si="2"/>
        <v>94.02</v>
      </c>
      <c r="L33" s="79">
        <v>94.11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15761</v>
      </c>
      <c r="D34" s="73">
        <v>831</v>
      </c>
      <c r="E34" s="73">
        <f t="shared" si="0"/>
        <v>16592</v>
      </c>
      <c r="F34" s="73">
        <v>15569</v>
      </c>
      <c r="G34" s="73">
        <v>248</v>
      </c>
      <c r="H34" s="73">
        <f t="shared" si="1"/>
        <v>15817</v>
      </c>
      <c r="I34" s="74">
        <f t="shared" si="2"/>
        <v>98.78</v>
      </c>
      <c r="J34" s="74">
        <f t="shared" si="2"/>
        <v>29.84</v>
      </c>
      <c r="K34" s="74">
        <f t="shared" si="2"/>
        <v>95.33</v>
      </c>
      <c r="L34" s="80">
        <v>94.03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13397686</v>
      </c>
      <c r="D35" s="54">
        <f t="shared" si="3"/>
        <v>973914</v>
      </c>
      <c r="E35" s="54">
        <f t="shared" si="3"/>
        <v>14371600</v>
      </c>
      <c r="F35" s="54">
        <f t="shared" si="3"/>
        <v>13143891</v>
      </c>
      <c r="G35" s="54">
        <f t="shared" si="3"/>
        <v>168009</v>
      </c>
      <c r="H35" s="54">
        <f t="shared" si="3"/>
        <v>13311900</v>
      </c>
      <c r="I35" s="61">
        <f t="shared" si="2"/>
        <v>98.11</v>
      </c>
      <c r="J35" s="61">
        <f t="shared" si="2"/>
        <v>17.25</v>
      </c>
      <c r="K35" s="61">
        <f t="shared" si="2"/>
        <v>92.63</v>
      </c>
      <c r="L35" s="81">
        <v>92.49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21" orientation="portrait" useFirstPageNumber="1" r:id="rId1"/>
  <headerFooter scaleWithDoc="0" alignWithMargins="0">
    <oddFooter>&amp;C-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M35"/>
  <sheetViews>
    <sheetView view="pageBreakPreview" topLeftCell="A10" zoomScaleNormal="85" zoomScaleSheetLayoutView="100" workbookViewId="0">
      <selection activeCell="O33" sqref="O33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72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9870240</v>
      </c>
      <c r="D10" s="50">
        <v>693377</v>
      </c>
      <c r="E10" s="50">
        <f t="shared" ref="E10:E34" si="0">SUM(C10:D10)</f>
        <v>10563617</v>
      </c>
      <c r="F10" s="50">
        <v>9694362</v>
      </c>
      <c r="G10" s="50">
        <v>136526</v>
      </c>
      <c r="H10" s="50">
        <f t="shared" ref="H10:H34" si="1">SUM(F10:G10)</f>
        <v>9830888</v>
      </c>
      <c r="I10" s="58">
        <f t="shared" ref="I10:K35" si="2">IF(ISERROR(ROUND(F10/C10*100,2)),"-",ROUND(F10/C10*100,2))</f>
        <v>98.22</v>
      </c>
      <c r="J10" s="58">
        <f t="shared" si="2"/>
        <v>19.690000000000001</v>
      </c>
      <c r="K10" s="58">
        <f t="shared" si="2"/>
        <v>93.06</v>
      </c>
      <c r="L10" s="78">
        <v>92.94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1378625</v>
      </c>
      <c r="D11" s="51">
        <v>143465</v>
      </c>
      <c r="E11" s="51">
        <f t="shared" si="0"/>
        <v>1522090</v>
      </c>
      <c r="F11" s="51">
        <v>1354104</v>
      </c>
      <c r="G11" s="51">
        <v>18796</v>
      </c>
      <c r="H11" s="51">
        <f t="shared" si="1"/>
        <v>1372900</v>
      </c>
      <c r="I11" s="59">
        <f t="shared" si="2"/>
        <v>98.22</v>
      </c>
      <c r="J11" s="59">
        <f t="shared" si="2"/>
        <v>13.1</v>
      </c>
      <c r="K11" s="59">
        <f t="shared" si="2"/>
        <v>90.2</v>
      </c>
      <c r="L11" s="79">
        <v>89.5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2117683</v>
      </c>
      <c r="D12" s="51">
        <v>164648</v>
      </c>
      <c r="E12" s="51">
        <f t="shared" si="0"/>
        <v>2282331</v>
      </c>
      <c r="F12" s="51">
        <v>2059701</v>
      </c>
      <c r="G12" s="51">
        <v>20775</v>
      </c>
      <c r="H12" s="51">
        <f t="shared" si="1"/>
        <v>2080476</v>
      </c>
      <c r="I12" s="59">
        <f t="shared" si="2"/>
        <v>97.26</v>
      </c>
      <c r="J12" s="59">
        <f t="shared" si="2"/>
        <v>12.62</v>
      </c>
      <c r="K12" s="59">
        <f t="shared" si="2"/>
        <v>91.16</v>
      </c>
      <c r="L12" s="79">
        <v>92.01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1977571</v>
      </c>
      <c r="D13" s="51">
        <v>80183</v>
      </c>
      <c r="E13" s="51">
        <f t="shared" si="0"/>
        <v>2057754</v>
      </c>
      <c r="F13" s="51">
        <v>1955443</v>
      </c>
      <c r="G13" s="51">
        <v>13686</v>
      </c>
      <c r="H13" s="51">
        <f t="shared" si="1"/>
        <v>1969129</v>
      </c>
      <c r="I13" s="59">
        <f t="shared" si="2"/>
        <v>98.88</v>
      </c>
      <c r="J13" s="59">
        <f t="shared" si="2"/>
        <v>17.07</v>
      </c>
      <c r="K13" s="59">
        <f t="shared" si="2"/>
        <v>95.69</v>
      </c>
      <c r="L13" s="79">
        <v>95.18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573519</v>
      </c>
      <c r="D14" s="73">
        <v>48579</v>
      </c>
      <c r="E14" s="73">
        <f t="shared" si="0"/>
        <v>622098</v>
      </c>
      <c r="F14" s="73">
        <v>556754</v>
      </c>
      <c r="G14" s="73">
        <v>4399</v>
      </c>
      <c r="H14" s="73">
        <f t="shared" si="1"/>
        <v>561153</v>
      </c>
      <c r="I14" s="74">
        <f t="shared" si="2"/>
        <v>97.08</v>
      </c>
      <c r="J14" s="74">
        <f t="shared" si="2"/>
        <v>9.06</v>
      </c>
      <c r="K14" s="74">
        <f t="shared" si="2"/>
        <v>90.2</v>
      </c>
      <c r="L14" s="80">
        <v>90.82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1051633</v>
      </c>
      <c r="D15" s="51">
        <v>81951</v>
      </c>
      <c r="E15" s="51">
        <f t="shared" si="0"/>
        <v>1133584</v>
      </c>
      <c r="F15" s="51">
        <v>1036591</v>
      </c>
      <c r="G15" s="51">
        <v>21135</v>
      </c>
      <c r="H15" s="51">
        <f t="shared" si="1"/>
        <v>1057726</v>
      </c>
      <c r="I15" s="59">
        <f t="shared" si="2"/>
        <v>98.57</v>
      </c>
      <c r="J15" s="59">
        <f t="shared" si="2"/>
        <v>25.79</v>
      </c>
      <c r="K15" s="59">
        <f t="shared" si="2"/>
        <v>93.31</v>
      </c>
      <c r="L15" s="79">
        <v>92.26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744226</v>
      </c>
      <c r="D16" s="51">
        <v>118631</v>
      </c>
      <c r="E16" s="51">
        <f t="shared" si="0"/>
        <v>862857</v>
      </c>
      <c r="F16" s="51">
        <v>717738</v>
      </c>
      <c r="G16" s="51">
        <v>17909</v>
      </c>
      <c r="H16" s="51">
        <f t="shared" si="1"/>
        <v>735647</v>
      </c>
      <c r="I16" s="59">
        <f t="shared" si="2"/>
        <v>96.44</v>
      </c>
      <c r="J16" s="59">
        <f t="shared" si="2"/>
        <v>15.1</v>
      </c>
      <c r="K16" s="59">
        <f t="shared" si="2"/>
        <v>85.26</v>
      </c>
      <c r="L16" s="79">
        <v>85.61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1771801</v>
      </c>
      <c r="D17" s="51">
        <v>59640</v>
      </c>
      <c r="E17" s="51">
        <f t="shared" si="0"/>
        <v>1831441</v>
      </c>
      <c r="F17" s="51">
        <v>1749497</v>
      </c>
      <c r="G17" s="51">
        <v>15047</v>
      </c>
      <c r="H17" s="51">
        <f t="shared" si="1"/>
        <v>1764544</v>
      </c>
      <c r="I17" s="59">
        <f t="shared" si="2"/>
        <v>98.74</v>
      </c>
      <c r="J17" s="59">
        <f t="shared" si="2"/>
        <v>25.23</v>
      </c>
      <c r="K17" s="59">
        <f t="shared" si="2"/>
        <v>96.35</v>
      </c>
      <c r="L17" s="79">
        <v>95.8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650492</v>
      </c>
      <c r="D18" s="51">
        <v>63574</v>
      </c>
      <c r="E18" s="51">
        <f t="shared" si="0"/>
        <v>714066</v>
      </c>
      <c r="F18" s="51">
        <v>642292</v>
      </c>
      <c r="G18" s="51">
        <v>16540</v>
      </c>
      <c r="H18" s="51">
        <f t="shared" si="1"/>
        <v>658832</v>
      </c>
      <c r="I18" s="59">
        <f t="shared" si="2"/>
        <v>98.74</v>
      </c>
      <c r="J18" s="59">
        <f t="shared" si="2"/>
        <v>26.02</v>
      </c>
      <c r="K18" s="59">
        <f t="shared" si="2"/>
        <v>92.26</v>
      </c>
      <c r="L18" s="79">
        <v>89.99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1963942</v>
      </c>
      <c r="D19" s="73">
        <v>137390</v>
      </c>
      <c r="E19" s="73">
        <f t="shared" si="0"/>
        <v>2101332</v>
      </c>
      <c r="F19" s="73">
        <v>1922568</v>
      </c>
      <c r="G19" s="73">
        <v>16112</v>
      </c>
      <c r="H19" s="73">
        <f t="shared" si="1"/>
        <v>1938680</v>
      </c>
      <c r="I19" s="74">
        <f t="shared" si="2"/>
        <v>97.89</v>
      </c>
      <c r="J19" s="74">
        <f t="shared" si="2"/>
        <v>11.73</v>
      </c>
      <c r="K19" s="74">
        <f t="shared" si="2"/>
        <v>92.26</v>
      </c>
      <c r="L19" s="80">
        <v>92.74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719097</v>
      </c>
      <c r="D20" s="51">
        <v>46615</v>
      </c>
      <c r="E20" s="51">
        <f t="shared" si="0"/>
        <v>765712</v>
      </c>
      <c r="F20" s="51">
        <v>707027</v>
      </c>
      <c r="G20" s="51">
        <v>7510</v>
      </c>
      <c r="H20" s="51">
        <f t="shared" si="1"/>
        <v>714537</v>
      </c>
      <c r="I20" s="59">
        <f t="shared" si="2"/>
        <v>98.32</v>
      </c>
      <c r="J20" s="59">
        <f t="shared" si="2"/>
        <v>16.11</v>
      </c>
      <c r="K20" s="59">
        <f t="shared" si="2"/>
        <v>93.32</v>
      </c>
      <c r="L20" s="79">
        <v>93.09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622939</v>
      </c>
      <c r="D21" s="51">
        <v>35441</v>
      </c>
      <c r="E21" s="51">
        <f t="shared" si="0"/>
        <v>658380</v>
      </c>
      <c r="F21" s="51">
        <v>610930</v>
      </c>
      <c r="G21" s="51">
        <v>7632</v>
      </c>
      <c r="H21" s="51">
        <f t="shared" si="1"/>
        <v>618562</v>
      </c>
      <c r="I21" s="59">
        <f t="shared" si="2"/>
        <v>98.07</v>
      </c>
      <c r="J21" s="59">
        <f t="shared" si="2"/>
        <v>21.53</v>
      </c>
      <c r="K21" s="59">
        <f t="shared" si="2"/>
        <v>93.95</v>
      </c>
      <c r="L21" s="79">
        <v>93.9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618012</v>
      </c>
      <c r="D22" s="51">
        <v>73331</v>
      </c>
      <c r="E22" s="51">
        <f t="shared" si="0"/>
        <v>691343</v>
      </c>
      <c r="F22" s="51">
        <v>593547</v>
      </c>
      <c r="G22" s="51">
        <v>13540</v>
      </c>
      <c r="H22" s="51">
        <f t="shared" si="1"/>
        <v>607087</v>
      </c>
      <c r="I22" s="59">
        <f t="shared" si="2"/>
        <v>96.04</v>
      </c>
      <c r="J22" s="59">
        <f t="shared" si="2"/>
        <v>18.46</v>
      </c>
      <c r="K22" s="59">
        <f t="shared" si="2"/>
        <v>87.81</v>
      </c>
      <c r="L22" s="79">
        <v>88.02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153951</v>
      </c>
      <c r="D23" s="51">
        <v>6899</v>
      </c>
      <c r="E23" s="51">
        <f t="shared" si="0"/>
        <v>160850</v>
      </c>
      <c r="F23" s="51">
        <v>152878</v>
      </c>
      <c r="G23" s="51">
        <v>1015</v>
      </c>
      <c r="H23" s="51">
        <f t="shared" si="1"/>
        <v>153893</v>
      </c>
      <c r="I23" s="59">
        <f t="shared" si="2"/>
        <v>99.3</v>
      </c>
      <c r="J23" s="59">
        <f t="shared" si="2"/>
        <v>14.71</v>
      </c>
      <c r="K23" s="59">
        <f t="shared" si="2"/>
        <v>95.67</v>
      </c>
      <c r="L23" s="79">
        <v>93.13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34754</v>
      </c>
      <c r="D24" s="73">
        <v>3575</v>
      </c>
      <c r="E24" s="73">
        <f t="shared" si="0"/>
        <v>38329</v>
      </c>
      <c r="F24" s="73">
        <v>34031</v>
      </c>
      <c r="G24" s="73">
        <v>376</v>
      </c>
      <c r="H24" s="73">
        <f t="shared" si="1"/>
        <v>34407</v>
      </c>
      <c r="I24" s="74">
        <f t="shared" si="2"/>
        <v>97.92</v>
      </c>
      <c r="J24" s="74">
        <f t="shared" si="2"/>
        <v>10.52</v>
      </c>
      <c r="K24" s="74">
        <f t="shared" si="2"/>
        <v>89.77</v>
      </c>
      <c r="L24" s="80">
        <v>89.95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52693</v>
      </c>
      <c r="D25" s="51">
        <v>3024</v>
      </c>
      <c r="E25" s="51">
        <f t="shared" si="0"/>
        <v>55717</v>
      </c>
      <c r="F25" s="51">
        <v>51322</v>
      </c>
      <c r="G25" s="51">
        <v>646</v>
      </c>
      <c r="H25" s="51">
        <f t="shared" si="1"/>
        <v>51968</v>
      </c>
      <c r="I25" s="59">
        <f t="shared" si="2"/>
        <v>97.4</v>
      </c>
      <c r="J25" s="59">
        <f t="shared" si="2"/>
        <v>21.36</v>
      </c>
      <c r="K25" s="59">
        <f t="shared" si="2"/>
        <v>93.27</v>
      </c>
      <c r="L25" s="79">
        <v>92.79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328851</v>
      </c>
      <c r="D26" s="51">
        <v>39371</v>
      </c>
      <c r="E26" s="51">
        <f t="shared" si="0"/>
        <v>368222</v>
      </c>
      <c r="F26" s="51">
        <v>319433</v>
      </c>
      <c r="G26" s="51">
        <v>2892</v>
      </c>
      <c r="H26" s="51">
        <f t="shared" si="1"/>
        <v>322325</v>
      </c>
      <c r="I26" s="59">
        <f t="shared" si="2"/>
        <v>97.14</v>
      </c>
      <c r="J26" s="59">
        <f t="shared" si="2"/>
        <v>7.35</v>
      </c>
      <c r="K26" s="59">
        <f t="shared" si="2"/>
        <v>87.54</v>
      </c>
      <c r="L26" s="79">
        <v>88.7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127129</v>
      </c>
      <c r="D27" s="51">
        <v>7303</v>
      </c>
      <c r="E27" s="51">
        <f t="shared" si="0"/>
        <v>134432</v>
      </c>
      <c r="F27" s="51">
        <v>125443</v>
      </c>
      <c r="G27" s="51">
        <v>763</v>
      </c>
      <c r="H27" s="51">
        <f t="shared" si="1"/>
        <v>126206</v>
      </c>
      <c r="I27" s="59">
        <f t="shared" si="2"/>
        <v>98.67</v>
      </c>
      <c r="J27" s="59">
        <f t="shared" si="2"/>
        <v>10.45</v>
      </c>
      <c r="K27" s="59">
        <f t="shared" si="2"/>
        <v>93.88</v>
      </c>
      <c r="L27" s="79">
        <v>92.04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201770</v>
      </c>
      <c r="D28" s="51">
        <v>28677</v>
      </c>
      <c r="E28" s="51">
        <f t="shared" si="0"/>
        <v>230447</v>
      </c>
      <c r="F28" s="51">
        <v>195673</v>
      </c>
      <c r="G28" s="51">
        <v>2312</v>
      </c>
      <c r="H28" s="51">
        <f t="shared" si="1"/>
        <v>197985</v>
      </c>
      <c r="I28" s="59">
        <f t="shared" si="2"/>
        <v>96.98</v>
      </c>
      <c r="J28" s="59">
        <f t="shared" si="2"/>
        <v>8.06</v>
      </c>
      <c r="K28" s="59">
        <f t="shared" si="2"/>
        <v>85.91</v>
      </c>
      <c r="L28" s="79">
        <v>85.63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114729</v>
      </c>
      <c r="D29" s="73">
        <v>10593</v>
      </c>
      <c r="E29" s="73">
        <f t="shared" si="0"/>
        <v>125322</v>
      </c>
      <c r="F29" s="73">
        <v>111434</v>
      </c>
      <c r="G29" s="73">
        <v>2511</v>
      </c>
      <c r="H29" s="73">
        <f t="shared" si="1"/>
        <v>113945</v>
      </c>
      <c r="I29" s="74">
        <f t="shared" si="2"/>
        <v>97.13</v>
      </c>
      <c r="J29" s="74">
        <f t="shared" si="2"/>
        <v>23.7</v>
      </c>
      <c r="K29" s="74">
        <f t="shared" si="2"/>
        <v>90.92</v>
      </c>
      <c r="L29" s="80">
        <v>90.85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111131</v>
      </c>
      <c r="D30" s="51">
        <v>7648</v>
      </c>
      <c r="E30" s="51">
        <f t="shared" si="0"/>
        <v>118779</v>
      </c>
      <c r="F30" s="51">
        <v>109655</v>
      </c>
      <c r="G30" s="51">
        <v>971</v>
      </c>
      <c r="H30" s="51">
        <f t="shared" si="1"/>
        <v>110626</v>
      </c>
      <c r="I30" s="59">
        <f t="shared" si="2"/>
        <v>98.67</v>
      </c>
      <c r="J30" s="59">
        <f t="shared" si="2"/>
        <v>12.7</v>
      </c>
      <c r="K30" s="59">
        <f t="shared" si="2"/>
        <v>93.14</v>
      </c>
      <c r="L30" s="79">
        <v>93.05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126130</v>
      </c>
      <c r="D31" s="51">
        <v>717</v>
      </c>
      <c r="E31" s="51">
        <f t="shared" si="0"/>
        <v>126847</v>
      </c>
      <c r="F31" s="51">
        <v>126041</v>
      </c>
      <c r="G31" s="51">
        <v>80</v>
      </c>
      <c r="H31" s="51">
        <f t="shared" si="1"/>
        <v>126121</v>
      </c>
      <c r="I31" s="59">
        <f t="shared" si="2"/>
        <v>99.93</v>
      </c>
      <c r="J31" s="59">
        <f t="shared" si="2"/>
        <v>11.16</v>
      </c>
      <c r="K31" s="59">
        <f t="shared" si="2"/>
        <v>99.43</v>
      </c>
      <c r="L31" s="79">
        <v>99.42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357251</v>
      </c>
      <c r="D32" s="51">
        <v>30546</v>
      </c>
      <c r="E32" s="51">
        <f t="shared" si="0"/>
        <v>387797</v>
      </c>
      <c r="F32" s="51">
        <v>350834</v>
      </c>
      <c r="G32" s="51">
        <v>5072</v>
      </c>
      <c r="H32" s="51">
        <f t="shared" si="1"/>
        <v>355906</v>
      </c>
      <c r="I32" s="59">
        <f t="shared" si="2"/>
        <v>98.2</v>
      </c>
      <c r="J32" s="59">
        <f t="shared" si="2"/>
        <v>16.600000000000001</v>
      </c>
      <c r="K32" s="59">
        <f t="shared" si="2"/>
        <v>91.78</v>
      </c>
      <c r="L32" s="79">
        <v>91.29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305431</v>
      </c>
      <c r="D33" s="51">
        <v>15721</v>
      </c>
      <c r="E33" s="51">
        <f t="shared" si="0"/>
        <v>321152</v>
      </c>
      <c r="F33" s="51">
        <v>300314</v>
      </c>
      <c r="G33" s="51">
        <v>1622</v>
      </c>
      <c r="H33" s="51">
        <f t="shared" si="1"/>
        <v>301936</v>
      </c>
      <c r="I33" s="59">
        <f t="shared" si="2"/>
        <v>98.32</v>
      </c>
      <c r="J33" s="59">
        <f t="shared" si="2"/>
        <v>10.32</v>
      </c>
      <c r="K33" s="59">
        <f t="shared" si="2"/>
        <v>94.02</v>
      </c>
      <c r="L33" s="79">
        <v>94.11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44753</v>
      </c>
      <c r="D34" s="73">
        <v>2358</v>
      </c>
      <c r="E34" s="73">
        <f t="shared" si="0"/>
        <v>47111</v>
      </c>
      <c r="F34" s="73">
        <v>44209</v>
      </c>
      <c r="G34" s="73">
        <v>703</v>
      </c>
      <c r="H34" s="73">
        <f t="shared" si="1"/>
        <v>44912</v>
      </c>
      <c r="I34" s="74">
        <f t="shared" si="2"/>
        <v>98.78</v>
      </c>
      <c r="J34" s="74">
        <f t="shared" si="2"/>
        <v>29.81</v>
      </c>
      <c r="K34" s="74">
        <f t="shared" si="2"/>
        <v>95.33</v>
      </c>
      <c r="L34" s="80">
        <v>94.03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26018353</v>
      </c>
      <c r="D35" s="54">
        <f t="shared" si="3"/>
        <v>1903257</v>
      </c>
      <c r="E35" s="54">
        <f t="shared" si="3"/>
        <v>27921610</v>
      </c>
      <c r="F35" s="54">
        <f t="shared" si="3"/>
        <v>25521821</v>
      </c>
      <c r="G35" s="54">
        <f t="shared" si="3"/>
        <v>328570</v>
      </c>
      <c r="H35" s="54">
        <f t="shared" si="3"/>
        <v>25850391</v>
      </c>
      <c r="I35" s="61">
        <f t="shared" si="2"/>
        <v>98.09</v>
      </c>
      <c r="J35" s="61">
        <f t="shared" si="2"/>
        <v>17.260000000000002</v>
      </c>
      <c r="K35" s="61">
        <f t="shared" si="2"/>
        <v>92.58</v>
      </c>
      <c r="L35" s="81">
        <v>92.43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23" orientation="portrait" useFirstPageNumber="1" r:id="rId1"/>
  <headerFooter scaleWithDoc="0" alignWithMargins="0">
    <oddFooter>&amp;C-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M35"/>
  <sheetViews>
    <sheetView view="pageBreakPreview" zoomScaleNormal="85" zoomScaleSheetLayoutView="100" workbookViewId="0">
      <selection activeCell="L26" sqref="L26:L35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46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4082226</v>
      </c>
      <c r="D10" s="50">
        <v>23472</v>
      </c>
      <c r="E10" s="50">
        <f t="shared" ref="E10:E34" si="0">SUM(C10:D10)</f>
        <v>4105698</v>
      </c>
      <c r="F10" s="50">
        <v>4025766</v>
      </c>
      <c r="G10" s="50">
        <v>5775</v>
      </c>
      <c r="H10" s="50">
        <f t="shared" ref="H10:H34" si="1">SUM(F10:G10)</f>
        <v>4031541</v>
      </c>
      <c r="I10" s="58">
        <f t="shared" ref="I10:K35" si="2">IF(ISERROR(ROUND(F10/C10*100,2)),"-",ROUND(F10/C10*100,2))</f>
        <v>98.62</v>
      </c>
      <c r="J10" s="58">
        <f t="shared" si="2"/>
        <v>24.6</v>
      </c>
      <c r="K10" s="58">
        <f t="shared" si="2"/>
        <v>98.19</v>
      </c>
      <c r="L10" s="78">
        <v>99.44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1149406</v>
      </c>
      <c r="D11" s="51">
        <v>74591</v>
      </c>
      <c r="E11" s="51">
        <f t="shared" si="0"/>
        <v>1223997</v>
      </c>
      <c r="F11" s="51">
        <v>1136749</v>
      </c>
      <c r="G11" s="51">
        <v>9772</v>
      </c>
      <c r="H11" s="51">
        <f t="shared" si="1"/>
        <v>1146521</v>
      </c>
      <c r="I11" s="59">
        <f t="shared" si="2"/>
        <v>98.9</v>
      </c>
      <c r="J11" s="59">
        <f t="shared" si="2"/>
        <v>13.1</v>
      </c>
      <c r="K11" s="59">
        <f t="shared" si="2"/>
        <v>93.67</v>
      </c>
      <c r="L11" s="79">
        <v>93.33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672523</v>
      </c>
      <c r="D12" s="51">
        <v>52288</v>
      </c>
      <c r="E12" s="51">
        <f t="shared" si="0"/>
        <v>724811</v>
      </c>
      <c r="F12" s="51">
        <v>654110</v>
      </c>
      <c r="G12" s="51">
        <v>6598</v>
      </c>
      <c r="H12" s="51">
        <f t="shared" si="1"/>
        <v>660708</v>
      </c>
      <c r="I12" s="59">
        <f t="shared" si="2"/>
        <v>97.26</v>
      </c>
      <c r="J12" s="59">
        <f t="shared" si="2"/>
        <v>12.62</v>
      </c>
      <c r="K12" s="59">
        <f t="shared" si="2"/>
        <v>91.16</v>
      </c>
      <c r="L12" s="79">
        <v>92.01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904901</v>
      </c>
      <c r="D13" s="51">
        <v>36691</v>
      </c>
      <c r="E13" s="51">
        <f t="shared" si="0"/>
        <v>941592</v>
      </c>
      <c r="F13" s="51">
        <v>894776</v>
      </c>
      <c r="G13" s="51">
        <v>6263</v>
      </c>
      <c r="H13" s="51">
        <f t="shared" si="1"/>
        <v>901039</v>
      </c>
      <c r="I13" s="59">
        <f t="shared" si="2"/>
        <v>98.88</v>
      </c>
      <c r="J13" s="59">
        <f t="shared" si="2"/>
        <v>17.07</v>
      </c>
      <c r="K13" s="59">
        <f t="shared" si="2"/>
        <v>95.69</v>
      </c>
      <c r="L13" s="79">
        <v>95.18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402570</v>
      </c>
      <c r="D14" s="73">
        <v>34099</v>
      </c>
      <c r="E14" s="73">
        <f t="shared" si="0"/>
        <v>436669</v>
      </c>
      <c r="F14" s="73">
        <v>390802</v>
      </c>
      <c r="G14" s="73">
        <v>3088</v>
      </c>
      <c r="H14" s="73">
        <f t="shared" si="1"/>
        <v>393890</v>
      </c>
      <c r="I14" s="74">
        <f t="shared" si="2"/>
        <v>97.08</v>
      </c>
      <c r="J14" s="74">
        <f t="shared" si="2"/>
        <v>9.06</v>
      </c>
      <c r="K14" s="74">
        <f t="shared" si="2"/>
        <v>90.2</v>
      </c>
      <c r="L14" s="80">
        <v>90.82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638648</v>
      </c>
      <c r="D15" s="51">
        <v>34262</v>
      </c>
      <c r="E15" s="51">
        <f t="shared" si="0"/>
        <v>672910</v>
      </c>
      <c r="F15" s="51">
        <v>629513</v>
      </c>
      <c r="G15" s="51">
        <v>8836</v>
      </c>
      <c r="H15" s="51">
        <f t="shared" si="1"/>
        <v>638349</v>
      </c>
      <c r="I15" s="59">
        <f t="shared" si="2"/>
        <v>98.57</v>
      </c>
      <c r="J15" s="59">
        <f t="shared" si="2"/>
        <v>25.79</v>
      </c>
      <c r="K15" s="59">
        <f t="shared" si="2"/>
        <v>94.86</v>
      </c>
      <c r="L15" s="79">
        <v>92.12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385565</v>
      </c>
      <c r="D16" s="51">
        <v>61460</v>
      </c>
      <c r="E16" s="51">
        <f t="shared" si="0"/>
        <v>447025</v>
      </c>
      <c r="F16" s="51">
        <v>371842</v>
      </c>
      <c r="G16" s="51">
        <v>9279</v>
      </c>
      <c r="H16" s="51">
        <f t="shared" si="1"/>
        <v>381121</v>
      </c>
      <c r="I16" s="59">
        <f t="shared" si="2"/>
        <v>96.44</v>
      </c>
      <c r="J16" s="59">
        <f t="shared" si="2"/>
        <v>15.1</v>
      </c>
      <c r="K16" s="59">
        <f t="shared" si="2"/>
        <v>85.26</v>
      </c>
      <c r="L16" s="79">
        <v>85.61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1361298</v>
      </c>
      <c r="D17" s="51">
        <v>45824</v>
      </c>
      <c r="E17" s="51">
        <f t="shared" si="0"/>
        <v>1407122</v>
      </c>
      <c r="F17" s="51">
        <v>1344162</v>
      </c>
      <c r="G17" s="51">
        <v>11561</v>
      </c>
      <c r="H17" s="51">
        <f t="shared" si="1"/>
        <v>1355723</v>
      </c>
      <c r="I17" s="59">
        <f t="shared" si="2"/>
        <v>98.74</v>
      </c>
      <c r="J17" s="59">
        <f t="shared" si="2"/>
        <v>25.23</v>
      </c>
      <c r="K17" s="59">
        <f t="shared" si="2"/>
        <v>96.35</v>
      </c>
      <c r="L17" s="79">
        <v>95.8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329681</v>
      </c>
      <c r="D18" s="51">
        <v>178</v>
      </c>
      <c r="E18" s="51">
        <f t="shared" si="0"/>
        <v>329859</v>
      </c>
      <c r="F18" s="51">
        <v>329623</v>
      </c>
      <c r="G18" s="51">
        <v>0</v>
      </c>
      <c r="H18" s="51">
        <f t="shared" si="1"/>
        <v>329623</v>
      </c>
      <c r="I18" s="59">
        <f t="shared" si="2"/>
        <v>99.98</v>
      </c>
      <c r="J18" s="59">
        <f t="shared" si="2"/>
        <v>0</v>
      </c>
      <c r="K18" s="59">
        <f t="shared" si="2"/>
        <v>99.93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840237</v>
      </c>
      <c r="D19" s="73">
        <v>58780</v>
      </c>
      <c r="E19" s="73">
        <f t="shared" si="0"/>
        <v>899017</v>
      </c>
      <c r="F19" s="73">
        <v>822536</v>
      </c>
      <c r="G19" s="73">
        <v>6893</v>
      </c>
      <c r="H19" s="73">
        <f t="shared" si="1"/>
        <v>829429</v>
      </c>
      <c r="I19" s="74">
        <f t="shared" si="2"/>
        <v>97.89</v>
      </c>
      <c r="J19" s="74">
        <f t="shared" si="2"/>
        <v>11.73</v>
      </c>
      <c r="K19" s="74">
        <f t="shared" si="2"/>
        <v>92.26</v>
      </c>
      <c r="L19" s="80">
        <v>92.75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403237</v>
      </c>
      <c r="D20" s="51">
        <v>26140</v>
      </c>
      <c r="E20" s="51">
        <f t="shared" si="0"/>
        <v>429377</v>
      </c>
      <c r="F20" s="51">
        <v>396468</v>
      </c>
      <c r="G20" s="51">
        <v>4211</v>
      </c>
      <c r="H20" s="51">
        <f t="shared" si="1"/>
        <v>400679</v>
      </c>
      <c r="I20" s="59">
        <f t="shared" si="2"/>
        <v>98.32</v>
      </c>
      <c r="J20" s="59">
        <f t="shared" si="2"/>
        <v>16.11</v>
      </c>
      <c r="K20" s="59">
        <f t="shared" si="2"/>
        <v>93.32</v>
      </c>
      <c r="L20" s="79">
        <v>93.09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505615</v>
      </c>
      <c r="D21" s="51">
        <v>28766</v>
      </c>
      <c r="E21" s="51">
        <f t="shared" si="0"/>
        <v>534381</v>
      </c>
      <c r="F21" s="51">
        <v>495867</v>
      </c>
      <c r="G21" s="51">
        <v>6195</v>
      </c>
      <c r="H21" s="51">
        <f t="shared" si="1"/>
        <v>502062</v>
      </c>
      <c r="I21" s="59">
        <f t="shared" si="2"/>
        <v>98.07</v>
      </c>
      <c r="J21" s="59">
        <f t="shared" si="2"/>
        <v>21.54</v>
      </c>
      <c r="K21" s="59">
        <f t="shared" si="2"/>
        <v>93.95</v>
      </c>
      <c r="L21" s="79">
        <v>93.9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393914</v>
      </c>
      <c r="D22" s="51">
        <v>46740</v>
      </c>
      <c r="E22" s="51">
        <f t="shared" si="0"/>
        <v>440654</v>
      </c>
      <c r="F22" s="51">
        <v>378320</v>
      </c>
      <c r="G22" s="51">
        <v>8630</v>
      </c>
      <c r="H22" s="51">
        <f t="shared" si="1"/>
        <v>386950</v>
      </c>
      <c r="I22" s="59">
        <f t="shared" si="2"/>
        <v>96.04</v>
      </c>
      <c r="J22" s="59">
        <f t="shared" si="2"/>
        <v>18.46</v>
      </c>
      <c r="K22" s="59">
        <f t="shared" si="2"/>
        <v>87.81</v>
      </c>
      <c r="L22" s="79">
        <v>88.02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163006</v>
      </c>
      <c r="D23" s="51">
        <v>7305</v>
      </c>
      <c r="E23" s="51">
        <f t="shared" si="0"/>
        <v>170311</v>
      </c>
      <c r="F23" s="51">
        <v>161870</v>
      </c>
      <c r="G23" s="51">
        <v>1074</v>
      </c>
      <c r="H23" s="51">
        <f t="shared" si="1"/>
        <v>162944</v>
      </c>
      <c r="I23" s="59">
        <f t="shared" si="2"/>
        <v>99.3</v>
      </c>
      <c r="J23" s="59">
        <f t="shared" si="2"/>
        <v>14.7</v>
      </c>
      <c r="K23" s="59">
        <f t="shared" si="2"/>
        <v>95.67</v>
      </c>
      <c r="L23" s="79">
        <v>93.13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18825</v>
      </c>
      <c r="D24" s="73">
        <v>0</v>
      </c>
      <c r="E24" s="73">
        <f t="shared" si="0"/>
        <v>18825</v>
      </c>
      <c r="F24" s="73">
        <v>18825</v>
      </c>
      <c r="G24" s="73">
        <v>0</v>
      </c>
      <c r="H24" s="73">
        <f t="shared" si="1"/>
        <v>18825</v>
      </c>
      <c r="I24" s="74">
        <f t="shared" si="2"/>
        <v>100</v>
      </c>
      <c r="J24" s="74" t="str">
        <f t="shared" si="2"/>
        <v>-</v>
      </c>
      <c r="K24" s="74">
        <f t="shared" si="2"/>
        <v>100</v>
      </c>
      <c r="L24" s="80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24338</v>
      </c>
      <c r="D25" s="51">
        <v>162</v>
      </c>
      <c r="E25" s="51">
        <f t="shared" si="0"/>
        <v>24500</v>
      </c>
      <c r="F25" s="51">
        <v>23704</v>
      </c>
      <c r="G25" s="51">
        <v>35</v>
      </c>
      <c r="H25" s="51">
        <f t="shared" si="1"/>
        <v>23739</v>
      </c>
      <c r="I25" s="59">
        <f t="shared" si="2"/>
        <v>97.4</v>
      </c>
      <c r="J25" s="59">
        <f t="shared" si="2"/>
        <v>21.6</v>
      </c>
      <c r="K25" s="59">
        <f t="shared" si="2"/>
        <v>96.89</v>
      </c>
      <c r="L25" s="79">
        <v>96.85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256623</v>
      </c>
      <c r="D26" s="51">
        <v>30724</v>
      </c>
      <c r="E26" s="51">
        <f t="shared" si="0"/>
        <v>287347</v>
      </c>
      <c r="F26" s="51">
        <v>249276</v>
      </c>
      <c r="G26" s="51">
        <v>2256</v>
      </c>
      <c r="H26" s="51">
        <f t="shared" si="1"/>
        <v>251532</v>
      </c>
      <c r="I26" s="59">
        <f t="shared" si="2"/>
        <v>97.14</v>
      </c>
      <c r="J26" s="59">
        <f t="shared" si="2"/>
        <v>7.34</v>
      </c>
      <c r="K26" s="59">
        <f t="shared" si="2"/>
        <v>87.54</v>
      </c>
      <c r="L26" s="79">
        <v>88.7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117637</v>
      </c>
      <c r="D27" s="51">
        <v>6757</v>
      </c>
      <c r="E27" s="51">
        <f t="shared" si="0"/>
        <v>124394</v>
      </c>
      <c r="F27" s="51">
        <v>116076</v>
      </c>
      <c r="G27" s="51">
        <v>706</v>
      </c>
      <c r="H27" s="51">
        <f t="shared" si="1"/>
        <v>116782</v>
      </c>
      <c r="I27" s="59">
        <f t="shared" si="2"/>
        <v>98.67</v>
      </c>
      <c r="J27" s="59">
        <f t="shared" si="2"/>
        <v>10.45</v>
      </c>
      <c r="K27" s="59">
        <f t="shared" si="2"/>
        <v>93.88</v>
      </c>
      <c r="L27" s="79">
        <v>92.04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65010</v>
      </c>
      <c r="D28" s="51">
        <v>9185</v>
      </c>
      <c r="E28" s="51">
        <f t="shared" si="0"/>
        <v>74195</v>
      </c>
      <c r="F28" s="51">
        <v>63045</v>
      </c>
      <c r="G28" s="51">
        <v>740</v>
      </c>
      <c r="H28" s="51">
        <f t="shared" si="1"/>
        <v>63785</v>
      </c>
      <c r="I28" s="59">
        <f t="shared" si="2"/>
        <v>96.98</v>
      </c>
      <c r="J28" s="59">
        <f t="shared" si="2"/>
        <v>8.06</v>
      </c>
      <c r="K28" s="59">
        <f t="shared" si="2"/>
        <v>85.97</v>
      </c>
      <c r="L28" s="79">
        <v>85.63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35990</v>
      </c>
      <c r="D29" s="73">
        <v>0</v>
      </c>
      <c r="E29" s="73">
        <f t="shared" si="0"/>
        <v>35990</v>
      </c>
      <c r="F29" s="73">
        <v>35990</v>
      </c>
      <c r="G29" s="73">
        <v>0</v>
      </c>
      <c r="H29" s="73">
        <f t="shared" si="1"/>
        <v>35990</v>
      </c>
      <c r="I29" s="74">
        <f t="shared" si="2"/>
        <v>100</v>
      </c>
      <c r="J29" s="74" t="str">
        <f t="shared" si="2"/>
        <v>-</v>
      </c>
      <c r="K29" s="74">
        <f t="shared" si="2"/>
        <v>100</v>
      </c>
      <c r="L29" s="80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62512</v>
      </c>
      <c r="D30" s="51">
        <v>0</v>
      </c>
      <c r="E30" s="51">
        <f t="shared" si="0"/>
        <v>62512</v>
      </c>
      <c r="F30" s="51">
        <v>62512</v>
      </c>
      <c r="G30" s="51">
        <v>0</v>
      </c>
      <c r="H30" s="51">
        <f t="shared" si="1"/>
        <v>62512</v>
      </c>
      <c r="I30" s="59">
        <f t="shared" si="2"/>
        <v>100</v>
      </c>
      <c r="J30" s="59" t="str">
        <f t="shared" si="2"/>
        <v>-</v>
      </c>
      <c r="K30" s="59">
        <f t="shared" si="2"/>
        <v>100</v>
      </c>
      <c r="L30" s="7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54015</v>
      </c>
      <c r="D31" s="51">
        <v>0</v>
      </c>
      <c r="E31" s="51">
        <f t="shared" si="0"/>
        <v>54015</v>
      </c>
      <c r="F31" s="51">
        <v>54015</v>
      </c>
      <c r="G31" s="51">
        <v>0</v>
      </c>
      <c r="H31" s="51">
        <f t="shared" si="1"/>
        <v>54015</v>
      </c>
      <c r="I31" s="59">
        <f t="shared" si="2"/>
        <v>100</v>
      </c>
      <c r="J31" s="59" t="str">
        <f t="shared" si="2"/>
        <v>-</v>
      </c>
      <c r="K31" s="59">
        <f t="shared" si="2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104432</v>
      </c>
      <c r="D32" s="51">
        <v>9092</v>
      </c>
      <c r="E32" s="51">
        <f t="shared" si="0"/>
        <v>113524</v>
      </c>
      <c r="F32" s="51">
        <v>102556</v>
      </c>
      <c r="G32" s="51">
        <v>1510</v>
      </c>
      <c r="H32" s="51">
        <f t="shared" si="1"/>
        <v>104066</v>
      </c>
      <c r="I32" s="59">
        <f t="shared" si="2"/>
        <v>98.2</v>
      </c>
      <c r="J32" s="59">
        <f t="shared" si="2"/>
        <v>16.61</v>
      </c>
      <c r="K32" s="59">
        <f t="shared" si="2"/>
        <v>91.67</v>
      </c>
      <c r="L32" s="79">
        <v>91.35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93094</v>
      </c>
      <c r="D33" s="51">
        <v>4792</v>
      </c>
      <c r="E33" s="51">
        <f t="shared" si="0"/>
        <v>97886</v>
      </c>
      <c r="F33" s="51">
        <v>91534</v>
      </c>
      <c r="G33" s="51">
        <v>494</v>
      </c>
      <c r="H33" s="51">
        <f t="shared" si="1"/>
        <v>92028</v>
      </c>
      <c r="I33" s="59">
        <f t="shared" si="2"/>
        <v>98.32</v>
      </c>
      <c r="J33" s="59">
        <f t="shared" si="2"/>
        <v>10.31</v>
      </c>
      <c r="K33" s="59">
        <f t="shared" si="2"/>
        <v>94.02</v>
      </c>
      <c r="L33" s="79">
        <v>94.11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30510</v>
      </c>
      <c r="D34" s="73">
        <v>0</v>
      </c>
      <c r="E34" s="73">
        <f t="shared" si="0"/>
        <v>30510</v>
      </c>
      <c r="F34" s="73">
        <v>30510</v>
      </c>
      <c r="G34" s="73">
        <v>0</v>
      </c>
      <c r="H34" s="73">
        <f t="shared" si="1"/>
        <v>30510</v>
      </c>
      <c r="I34" s="74">
        <f t="shared" si="2"/>
        <v>100</v>
      </c>
      <c r="J34" s="74" t="str">
        <f t="shared" si="2"/>
        <v>-</v>
      </c>
      <c r="K34" s="74">
        <f t="shared" si="2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13095813</v>
      </c>
      <c r="D35" s="54">
        <f t="shared" si="3"/>
        <v>591308</v>
      </c>
      <c r="E35" s="54">
        <f t="shared" si="3"/>
        <v>13687121</v>
      </c>
      <c r="F35" s="54">
        <f t="shared" si="3"/>
        <v>12880447</v>
      </c>
      <c r="G35" s="54">
        <f t="shared" si="3"/>
        <v>93916</v>
      </c>
      <c r="H35" s="54">
        <f t="shared" si="3"/>
        <v>12974363</v>
      </c>
      <c r="I35" s="61">
        <f t="shared" si="2"/>
        <v>98.36</v>
      </c>
      <c r="J35" s="61">
        <f t="shared" si="2"/>
        <v>15.88</v>
      </c>
      <c r="K35" s="61">
        <f t="shared" si="2"/>
        <v>94.79</v>
      </c>
      <c r="L35" s="81">
        <v>95.12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25" orientation="portrait" useFirstPageNumber="1" r:id="rId1"/>
  <headerFooter scaleWithDoc="0" alignWithMargins="0">
    <oddFooter>&amp;C-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M35"/>
  <sheetViews>
    <sheetView view="pageBreakPreview" zoomScaleNormal="85" zoomScaleSheetLayoutView="100" workbookViewId="0">
      <selection activeCell="E18" sqref="E18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15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206097</v>
      </c>
      <c r="D10" s="50">
        <v>0</v>
      </c>
      <c r="E10" s="50">
        <f t="shared" ref="E10:E34" si="0">SUM(C10:D10)</f>
        <v>206097</v>
      </c>
      <c r="F10" s="50">
        <v>206097</v>
      </c>
      <c r="G10" s="50">
        <v>0</v>
      </c>
      <c r="H10" s="50">
        <f t="shared" ref="H10:H34" si="1">SUM(F10:G10)</f>
        <v>206097</v>
      </c>
      <c r="I10" s="58">
        <f t="shared" ref="I10:K35" si="2">IF(ISERROR(ROUND(F10/C10*100,2)),"-",ROUND(F10/C10*100,2))</f>
        <v>100</v>
      </c>
      <c r="J10" s="58" t="str">
        <f t="shared" si="2"/>
        <v>-</v>
      </c>
      <c r="K10" s="58">
        <f t="shared" si="2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12326</v>
      </c>
      <c r="D11" s="51">
        <v>0</v>
      </c>
      <c r="E11" s="51">
        <f t="shared" si="0"/>
        <v>12326</v>
      </c>
      <c r="F11" s="51">
        <v>12326</v>
      </c>
      <c r="G11" s="51">
        <v>0</v>
      </c>
      <c r="H11" s="51">
        <f t="shared" si="1"/>
        <v>12326</v>
      </c>
      <c r="I11" s="59">
        <f t="shared" si="2"/>
        <v>100</v>
      </c>
      <c r="J11" s="59" t="str">
        <f t="shared" si="2"/>
        <v>-</v>
      </c>
      <c r="K11" s="59">
        <f t="shared" si="2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15717</v>
      </c>
      <c r="D12" s="51">
        <v>0</v>
      </c>
      <c r="E12" s="51">
        <f t="shared" si="0"/>
        <v>15717</v>
      </c>
      <c r="F12" s="51">
        <v>15717</v>
      </c>
      <c r="G12" s="51">
        <v>0</v>
      </c>
      <c r="H12" s="51">
        <f t="shared" si="1"/>
        <v>15717</v>
      </c>
      <c r="I12" s="59">
        <f t="shared" si="2"/>
        <v>100</v>
      </c>
      <c r="J12" s="59" t="str">
        <f t="shared" si="2"/>
        <v>-</v>
      </c>
      <c r="K12" s="59">
        <f t="shared" si="2"/>
        <v>100</v>
      </c>
      <c r="L12" s="79">
        <v>100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117819</v>
      </c>
      <c r="D13" s="51">
        <v>0</v>
      </c>
      <c r="E13" s="51">
        <f t="shared" si="0"/>
        <v>117819</v>
      </c>
      <c r="F13" s="51">
        <v>117819</v>
      </c>
      <c r="G13" s="51">
        <v>0</v>
      </c>
      <c r="H13" s="51">
        <f t="shared" si="1"/>
        <v>117819</v>
      </c>
      <c r="I13" s="59">
        <f t="shared" si="2"/>
        <v>100</v>
      </c>
      <c r="J13" s="59" t="str">
        <f t="shared" si="2"/>
        <v>-</v>
      </c>
      <c r="K13" s="59">
        <f t="shared" si="2"/>
        <v>100</v>
      </c>
      <c r="L13" s="79">
        <v>100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744821</v>
      </c>
      <c r="D14" s="73">
        <v>0</v>
      </c>
      <c r="E14" s="73">
        <f t="shared" si="0"/>
        <v>744821</v>
      </c>
      <c r="F14" s="73">
        <v>744821</v>
      </c>
      <c r="G14" s="73">
        <v>0</v>
      </c>
      <c r="H14" s="73">
        <f t="shared" si="1"/>
        <v>744821</v>
      </c>
      <c r="I14" s="74">
        <f t="shared" si="2"/>
        <v>100</v>
      </c>
      <c r="J14" s="74" t="str">
        <f t="shared" si="2"/>
        <v>-</v>
      </c>
      <c r="K14" s="74">
        <f t="shared" si="2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49542</v>
      </c>
      <c r="D15" s="51">
        <v>0</v>
      </c>
      <c r="E15" s="51">
        <f t="shared" si="0"/>
        <v>49542</v>
      </c>
      <c r="F15" s="51">
        <v>49542</v>
      </c>
      <c r="G15" s="51">
        <v>0</v>
      </c>
      <c r="H15" s="51">
        <f t="shared" si="1"/>
        <v>49542</v>
      </c>
      <c r="I15" s="59">
        <f t="shared" si="2"/>
        <v>100</v>
      </c>
      <c r="J15" s="59" t="str">
        <f t="shared" si="2"/>
        <v>-</v>
      </c>
      <c r="K15" s="59">
        <f t="shared" si="2"/>
        <v>100</v>
      </c>
      <c r="L15" s="79">
        <v>100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52156</v>
      </c>
      <c r="D16" s="51">
        <v>0</v>
      </c>
      <c r="E16" s="51">
        <f t="shared" si="0"/>
        <v>52156</v>
      </c>
      <c r="F16" s="51">
        <v>52156</v>
      </c>
      <c r="G16" s="51">
        <v>0</v>
      </c>
      <c r="H16" s="51">
        <f t="shared" si="1"/>
        <v>52156</v>
      </c>
      <c r="I16" s="59">
        <f t="shared" si="2"/>
        <v>100</v>
      </c>
      <c r="J16" s="59" t="str">
        <f t="shared" si="2"/>
        <v>-</v>
      </c>
      <c r="K16" s="59">
        <f t="shared" si="2"/>
        <v>100</v>
      </c>
      <c r="L16" s="79">
        <v>100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34616</v>
      </c>
      <c r="D17" s="51">
        <v>0</v>
      </c>
      <c r="E17" s="51">
        <f t="shared" si="0"/>
        <v>34616</v>
      </c>
      <c r="F17" s="51">
        <v>34616</v>
      </c>
      <c r="G17" s="51">
        <v>0</v>
      </c>
      <c r="H17" s="51">
        <f t="shared" si="1"/>
        <v>34616</v>
      </c>
      <c r="I17" s="59">
        <f t="shared" si="2"/>
        <v>100</v>
      </c>
      <c r="J17" s="59" t="str">
        <f t="shared" si="2"/>
        <v>-</v>
      </c>
      <c r="K17" s="59">
        <f t="shared" si="2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2665</v>
      </c>
      <c r="D18" s="51">
        <v>0</v>
      </c>
      <c r="E18" s="51">
        <f t="shared" si="0"/>
        <v>2665</v>
      </c>
      <c r="F18" s="51">
        <v>2665</v>
      </c>
      <c r="G18" s="51">
        <v>0</v>
      </c>
      <c r="H18" s="51">
        <f t="shared" si="1"/>
        <v>2665</v>
      </c>
      <c r="I18" s="59">
        <f t="shared" si="2"/>
        <v>100</v>
      </c>
      <c r="J18" s="59" t="str">
        <f t="shared" si="2"/>
        <v>-</v>
      </c>
      <c r="K18" s="59">
        <f t="shared" si="2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28229</v>
      </c>
      <c r="D19" s="73">
        <v>0</v>
      </c>
      <c r="E19" s="73">
        <f t="shared" si="0"/>
        <v>28229</v>
      </c>
      <c r="F19" s="73">
        <v>28229</v>
      </c>
      <c r="G19" s="73">
        <v>0</v>
      </c>
      <c r="H19" s="73">
        <f t="shared" si="1"/>
        <v>28229</v>
      </c>
      <c r="I19" s="74">
        <f t="shared" si="2"/>
        <v>100</v>
      </c>
      <c r="J19" s="74" t="str">
        <f t="shared" si="2"/>
        <v>-</v>
      </c>
      <c r="K19" s="74">
        <f t="shared" si="2"/>
        <v>100</v>
      </c>
      <c r="L19" s="80">
        <v>100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85060</v>
      </c>
      <c r="D20" s="51">
        <v>0</v>
      </c>
      <c r="E20" s="51">
        <f t="shared" si="0"/>
        <v>85060</v>
      </c>
      <c r="F20" s="51">
        <v>85060</v>
      </c>
      <c r="G20" s="51">
        <v>0</v>
      </c>
      <c r="H20" s="51">
        <f t="shared" si="1"/>
        <v>85060</v>
      </c>
      <c r="I20" s="59">
        <f t="shared" si="2"/>
        <v>100</v>
      </c>
      <c r="J20" s="59" t="str">
        <f t="shared" si="2"/>
        <v>-</v>
      </c>
      <c r="K20" s="59">
        <f t="shared" si="2"/>
        <v>100</v>
      </c>
      <c r="L20" s="79">
        <v>100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6210</v>
      </c>
      <c r="D21" s="51">
        <v>0</v>
      </c>
      <c r="E21" s="51">
        <f t="shared" si="0"/>
        <v>6210</v>
      </c>
      <c r="F21" s="51">
        <v>6210</v>
      </c>
      <c r="G21" s="51">
        <v>0</v>
      </c>
      <c r="H21" s="51">
        <f t="shared" si="1"/>
        <v>6210</v>
      </c>
      <c r="I21" s="59">
        <f t="shared" si="2"/>
        <v>100</v>
      </c>
      <c r="J21" s="59" t="str">
        <f t="shared" si="2"/>
        <v>-</v>
      </c>
      <c r="K21" s="59">
        <f t="shared" si="2"/>
        <v>100</v>
      </c>
      <c r="L21" s="7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164935</v>
      </c>
      <c r="D22" s="51">
        <v>0</v>
      </c>
      <c r="E22" s="51">
        <f t="shared" si="0"/>
        <v>164935</v>
      </c>
      <c r="F22" s="51">
        <v>164935</v>
      </c>
      <c r="G22" s="51">
        <v>0</v>
      </c>
      <c r="H22" s="51">
        <f t="shared" si="1"/>
        <v>164935</v>
      </c>
      <c r="I22" s="59">
        <f t="shared" si="2"/>
        <v>100</v>
      </c>
      <c r="J22" s="59" t="str">
        <f t="shared" si="2"/>
        <v>-</v>
      </c>
      <c r="K22" s="59">
        <f t="shared" si="2"/>
        <v>100</v>
      </c>
      <c r="L22" s="79">
        <v>100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10026</v>
      </c>
      <c r="D23" s="51">
        <v>0</v>
      </c>
      <c r="E23" s="51">
        <f t="shared" si="0"/>
        <v>10026</v>
      </c>
      <c r="F23" s="51">
        <v>10026</v>
      </c>
      <c r="G23" s="51">
        <v>0</v>
      </c>
      <c r="H23" s="51">
        <f t="shared" si="1"/>
        <v>10026</v>
      </c>
      <c r="I23" s="59">
        <f t="shared" si="2"/>
        <v>100</v>
      </c>
      <c r="J23" s="59" t="str">
        <f t="shared" si="2"/>
        <v>-</v>
      </c>
      <c r="K23" s="59">
        <f t="shared" si="2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22850</v>
      </c>
      <c r="D24" s="73">
        <v>0</v>
      </c>
      <c r="E24" s="73">
        <f t="shared" si="0"/>
        <v>22850</v>
      </c>
      <c r="F24" s="73">
        <v>22850</v>
      </c>
      <c r="G24" s="73">
        <v>0</v>
      </c>
      <c r="H24" s="73">
        <f t="shared" si="1"/>
        <v>22850</v>
      </c>
      <c r="I24" s="74">
        <f t="shared" si="2"/>
        <v>100</v>
      </c>
      <c r="J24" s="74" t="str">
        <f t="shared" si="2"/>
        <v>-</v>
      </c>
      <c r="K24" s="74">
        <f t="shared" si="2"/>
        <v>100</v>
      </c>
      <c r="L24" s="80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21067</v>
      </c>
      <c r="D25" s="51">
        <v>0</v>
      </c>
      <c r="E25" s="51">
        <f t="shared" si="0"/>
        <v>21067</v>
      </c>
      <c r="F25" s="51">
        <v>21067</v>
      </c>
      <c r="G25" s="51">
        <v>0</v>
      </c>
      <c r="H25" s="51">
        <f t="shared" si="1"/>
        <v>21067</v>
      </c>
      <c r="I25" s="59">
        <f t="shared" si="2"/>
        <v>100</v>
      </c>
      <c r="J25" s="59" t="str">
        <f t="shared" si="2"/>
        <v>-</v>
      </c>
      <c r="K25" s="59">
        <f t="shared" si="2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4779</v>
      </c>
      <c r="D26" s="51">
        <v>0</v>
      </c>
      <c r="E26" s="51">
        <f t="shared" si="0"/>
        <v>4779</v>
      </c>
      <c r="F26" s="51">
        <v>4779</v>
      </c>
      <c r="G26" s="51">
        <v>0</v>
      </c>
      <c r="H26" s="51">
        <f t="shared" si="1"/>
        <v>4779</v>
      </c>
      <c r="I26" s="59">
        <f t="shared" si="2"/>
        <v>100</v>
      </c>
      <c r="J26" s="59" t="str">
        <f t="shared" si="2"/>
        <v>-</v>
      </c>
      <c r="K26" s="59">
        <f t="shared" si="2"/>
        <v>100</v>
      </c>
      <c r="L26" s="79">
        <v>100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5697</v>
      </c>
      <c r="D27" s="51">
        <v>0</v>
      </c>
      <c r="E27" s="51">
        <f t="shared" si="0"/>
        <v>5697</v>
      </c>
      <c r="F27" s="51">
        <v>5697</v>
      </c>
      <c r="G27" s="51">
        <v>0</v>
      </c>
      <c r="H27" s="51">
        <f t="shared" si="1"/>
        <v>5697</v>
      </c>
      <c r="I27" s="59">
        <f t="shared" si="2"/>
        <v>100</v>
      </c>
      <c r="J27" s="59" t="str">
        <f t="shared" si="2"/>
        <v>-</v>
      </c>
      <c r="K27" s="59">
        <f t="shared" si="2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14507</v>
      </c>
      <c r="D28" s="51">
        <v>0</v>
      </c>
      <c r="E28" s="51">
        <f t="shared" si="0"/>
        <v>14507</v>
      </c>
      <c r="F28" s="51">
        <v>14507</v>
      </c>
      <c r="G28" s="51">
        <v>0</v>
      </c>
      <c r="H28" s="51">
        <f t="shared" si="1"/>
        <v>14507</v>
      </c>
      <c r="I28" s="59">
        <f t="shared" si="2"/>
        <v>100</v>
      </c>
      <c r="J28" s="59" t="str">
        <f t="shared" si="2"/>
        <v>-</v>
      </c>
      <c r="K28" s="59">
        <f t="shared" si="2"/>
        <v>100</v>
      </c>
      <c r="L28" s="79">
        <v>100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206</v>
      </c>
      <c r="D29" s="73">
        <v>0</v>
      </c>
      <c r="E29" s="73">
        <f t="shared" si="0"/>
        <v>206</v>
      </c>
      <c r="F29" s="73">
        <v>206</v>
      </c>
      <c r="G29" s="73">
        <v>0</v>
      </c>
      <c r="H29" s="73">
        <f t="shared" si="1"/>
        <v>206</v>
      </c>
      <c r="I29" s="74">
        <f t="shared" si="2"/>
        <v>100</v>
      </c>
      <c r="J29" s="74" t="str">
        <f t="shared" si="2"/>
        <v>-</v>
      </c>
      <c r="K29" s="74">
        <f t="shared" si="2"/>
        <v>100</v>
      </c>
      <c r="L29" s="80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1724</v>
      </c>
      <c r="D30" s="51">
        <v>0</v>
      </c>
      <c r="E30" s="51">
        <f t="shared" si="0"/>
        <v>1724</v>
      </c>
      <c r="F30" s="51">
        <v>1724</v>
      </c>
      <c r="G30" s="51">
        <v>0</v>
      </c>
      <c r="H30" s="51">
        <f t="shared" si="1"/>
        <v>1724</v>
      </c>
      <c r="I30" s="59">
        <f t="shared" si="2"/>
        <v>100</v>
      </c>
      <c r="J30" s="59" t="str">
        <f t="shared" si="2"/>
        <v>-</v>
      </c>
      <c r="K30" s="59">
        <f t="shared" si="2"/>
        <v>100</v>
      </c>
      <c r="L30" s="7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483</v>
      </c>
      <c r="D31" s="51">
        <v>0</v>
      </c>
      <c r="E31" s="51">
        <f t="shared" si="0"/>
        <v>483</v>
      </c>
      <c r="F31" s="51">
        <v>483</v>
      </c>
      <c r="G31" s="51">
        <v>0</v>
      </c>
      <c r="H31" s="51">
        <f t="shared" si="1"/>
        <v>483</v>
      </c>
      <c r="I31" s="59">
        <f t="shared" si="2"/>
        <v>100</v>
      </c>
      <c r="J31" s="59" t="str">
        <f t="shared" si="2"/>
        <v>-</v>
      </c>
      <c r="K31" s="59">
        <f t="shared" si="2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6463</v>
      </c>
      <c r="D32" s="51">
        <v>0</v>
      </c>
      <c r="E32" s="51">
        <f t="shared" si="0"/>
        <v>6463</v>
      </c>
      <c r="F32" s="51">
        <v>6463</v>
      </c>
      <c r="G32" s="51">
        <v>0</v>
      </c>
      <c r="H32" s="51">
        <f t="shared" si="1"/>
        <v>6463</v>
      </c>
      <c r="I32" s="59">
        <f t="shared" si="2"/>
        <v>100</v>
      </c>
      <c r="J32" s="59" t="str">
        <f t="shared" si="2"/>
        <v>-</v>
      </c>
      <c r="K32" s="59">
        <f t="shared" si="2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2434</v>
      </c>
      <c r="D33" s="51">
        <v>0</v>
      </c>
      <c r="E33" s="51">
        <f t="shared" si="0"/>
        <v>2434</v>
      </c>
      <c r="F33" s="51">
        <v>2434</v>
      </c>
      <c r="G33" s="51">
        <v>0</v>
      </c>
      <c r="H33" s="51">
        <f t="shared" si="1"/>
        <v>2434</v>
      </c>
      <c r="I33" s="59">
        <f t="shared" si="2"/>
        <v>100</v>
      </c>
      <c r="J33" s="59" t="str">
        <f t="shared" si="2"/>
        <v>-</v>
      </c>
      <c r="K33" s="59">
        <f t="shared" si="2"/>
        <v>100</v>
      </c>
      <c r="L33" s="79">
        <v>100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6433</v>
      </c>
      <c r="D34" s="73">
        <v>0</v>
      </c>
      <c r="E34" s="73">
        <f t="shared" si="0"/>
        <v>6433</v>
      </c>
      <c r="F34" s="73">
        <v>6433</v>
      </c>
      <c r="G34" s="73">
        <v>0</v>
      </c>
      <c r="H34" s="73">
        <f t="shared" si="1"/>
        <v>6433</v>
      </c>
      <c r="I34" s="74">
        <f t="shared" si="2"/>
        <v>100</v>
      </c>
      <c r="J34" s="74" t="str">
        <f t="shared" si="2"/>
        <v>-</v>
      </c>
      <c r="K34" s="74">
        <f t="shared" si="2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1616862</v>
      </c>
      <c r="D35" s="54">
        <f t="shared" si="3"/>
        <v>0</v>
      </c>
      <c r="E35" s="54">
        <f t="shared" si="3"/>
        <v>1616862</v>
      </c>
      <c r="F35" s="54">
        <f t="shared" si="3"/>
        <v>1616862</v>
      </c>
      <c r="G35" s="54">
        <f t="shared" si="3"/>
        <v>0</v>
      </c>
      <c r="H35" s="54">
        <f t="shared" si="3"/>
        <v>1616862</v>
      </c>
      <c r="I35" s="61">
        <f t="shared" si="2"/>
        <v>100</v>
      </c>
      <c r="J35" s="61" t="str">
        <f t="shared" si="2"/>
        <v>-</v>
      </c>
      <c r="K35" s="61">
        <f t="shared" si="2"/>
        <v>100</v>
      </c>
      <c r="L35" s="81">
        <v>100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27" orientation="portrait" useFirstPageNumber="1" r:id="rId1"/>
  <headerFooter scaleWithDoc="0" alignWithMargins="0">
    <oddFooter>&amp;C-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M35"/>
  <sheetViews>
    <sheetView view="pageBreakPreview" zoomScaleNormal="85" zoomScaleSheetLayoutView="100" workbookViewId="0">
      <selection activeCell="A4" sqref="A4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164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35593</v>
      </c>
      <c r="D10" s="50">
        <v>0</v>
      </c>
      <c r="E10" s="50">
        <f t="shared" ref="E10:E34" si="0">SUM(C10:D10)</f>
        <v>35593</v>
      </c>
      <c r="F10" s="50">
        <v>35593</v>
      </c>
      <c r="G10" s="50">
        <v>0</v>
      </c>
      <c r="H10" s="50">
        <f t="shared" ref="H10:H34" si="1">SUM(F10:G10)</f>
        <v>35593</v>
      </c>
      <c r="I10" s="58">
        <f t="shared" ref="I10:K35" si="2">IF(ISERROR(ROUND(F10/C10*100,2)),"-",ROUND(F10/C10*100,2))</f>
        <v>100</v>
      </c>
      <c r="J10" s="58" t="str">
        <f t="shared" si="2"/>
        <v>-</v>
      </c>
      <c r="K10" s="58">
        <f t="shared" si="2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11109</v>
      </c>
      <c r="D11" s="51">
        <v>0</v>
      </c>
      <c r="E11" s="51">
        <f t="shared" si="0"/>
        <v>11109</v>
      </c>
      <c r="F11" s="51">
        <v>11109</v>
      </c>
      <c r="G11" s="51">
        <v>0</v>
      </c>
      <c r="H11" s="51">
        <f t="shared" si="1"/>
        <v>11109</v>
      </c>
      <c r="I11" s="59">
        <f t="shared" si="2"/>
        <v>100</v>
      </c>
      <c r="J11" s="59" t="str">
        <f t="shared" si="2"/>
        <v>-</v>
      </c>
      <c r="K11" s="59">
        <f t="shared" si="2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18644</v>
      </c>
      <c r="D12" s="51">
        <v>0</v>
      </c>
      <c r="E12" s="51">
        <f t="shared" si="0"/>
        <v>18644</v>
      </c>
      <c r="F12" s="51">
        <v>18644</v>
      </c>
      <c r="G12" s="51">
        <v>0</v>
      </c>
      <c r="H12" s="51">
        <f t="shared" si="1"/>
        <v>18644</v>
      </c>
      <c r="I12" s="59">
        <f t="shared" si="2"/>
        <v>100</v>
      </c>
      <c r="J12" s="59" t="str">
        <f t="shared" si="2"/>
        <v>-</v>
      </c>
      <c r="K12" s="59">
        <f t="shared" si="2"/>
        <v>100</v>
      </c>
      <c r="L12" s="79">
        <v>100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12610</v>
      </c>
      <c r="D13" s="51">
        <v>0</v>
      </c>
      <c r="E13" s="51">
        <f t="shared" si="0"/>
        <v>12610</v>
      </c>
      <c r="F13" s="51">
        <v>12610</v>
      </c>
      <c r="G13" s="51">
        <v>0</v>
      </c>
      <c r="H13" s="51">
        <f t="shared" si="1"/>
        <v>12610</v>
      </c>
      <c r="I13" s="59">
        <f t="shared" si="2"/>
        <v>100</v>
      </c>
      <c r="J13" s="59" t="str">
        <f t="shared" si="2"/>
        <v>-</v>
      </c>
      <c r="K13" s="59">
        <f t="shared" si="2"/>
        <v>100</v>
      </c>
      <c r="L13" s="79">
        <v>100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4014</v>
      </c>
      <c r="D14" s="73">
        <v>0</v>
      </c>
      <c r="E14" s="73">
        <f t="shared" si="0"/>
        <v>4014</v>
      </c>
      <c r="F14" s="73">
        <v>4014</v>
      </c>
      <c r="G14" s="73">
        <v>0</v>
      </c>
      <c r="H14" s="73">
        <f t="shared" si="1"/>
        <v>4014</v>
      </c>
      <c r="I14" s="74">
        <f t="shared" si="2"/>
        <v>100</v>
      </c>
      <c r="J14" s="74" t="str">
        <f t="shared" si="2"/>
        <v>-</v>
      </c>
      <c r="K14" s="74">
        <f t="shared" si="2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8459</v>
      </c>
      <c r="D15" s="51">
        <v>0</v>
      </c>
      <c r="E15" s="51">
        <f t="shared" si="0"/>
        <v>8459</v>
      </c>
      <c r="F15" s="51">
        <v>8459</v>
      </c>
      <c r="G15" s="51">
        <v>0</v>
      </c>
      <c r="H15" s="51">
        <f t="shared" si="1"/>
        <v>8459</v>
      </c>
      <c r="I15" s="59">
        <f t="shared" si="2"/>
        <v>100</v>
      </c>
      <c r="J15" s="59" t="str">
        <f t="shared" si="2"/>
        <v>-</v>
      </c>
      <c r="K15" s="59">
        <f t="shared" si="2"/>
        <v>100</v>
      </c>
      <c r="L15" s="79">
        <v>100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6750</v>
      </c>
      <c r="D16" s="51">
        <v>0</v>
      </c>
      <c r="E16" s="51">
        <f t="shared" si="0"/>
        <v>6750</v>
      </c>
      <c r="F16" s="51">
        <v>6750</v>
      </c>
      <c r="G16" s="51">
        <v>0</v>
      </c>
      <c r="H16" s="51">
        <f t="shared" si="1"/>
        <v>6750</v>
      </c>
      <c r="I16" s="59">
        <f t="shared" si="2"/>
        <v>100</v>
      </c>
      <c r="J16" s="59" t="str">
        <f t="shared" si="2"/>
        <v>-</v>
      </c>
      <c r="K16" s="59">
        <f t="shared" si="2"/>
        <v>100</v>
      </c>
      <c r="L16" s="79">
        <v>100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15780</v>
      </c>
      <c r="D17" s="51">
        <v>0</v>
      </c>
      <c r="E17" s="51">
        <f t="shared" si="0"/>
        <v>15780</v>
      </c>
      <c r="F17" s="51">
        <v>15780</v>
      </c>
      <c r="G17" s="51">
        <v>0</v>
      </c>
      <c r="H17" s="51">
        <f t="shared" si="1"/>
        <v>15780</v>
      </c>
      <c r="I17" s="59">
        <f t="shared" si="2"/>
        <v>100</v>
      </c>
      <c r="J17" s="59" t="str">
        <f t="shared" si="2"/>
        <v>-</v>
      </c>
      <c r="K17" s="59">
        <f t="shared" si="2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3735</v>
      </c>
      <c r="D18" s="51">
        <v>0</v>
      </c>
      <c r="E18" s="51">
        <f t="shared" si="0"/>
        <v>3735</v>
      </c>
      <c r="F18" s="51">
        <v>3735</v>
      </c>
      <c r="G18" s="51">
        <v>0</v>
      </c>
      <c r="H18" s="51">
        <f t="shared" si="1"/>
        <v>3735</v>
      </c>
      <c r="I18" s="59">
        <f t="shared" si="2"/>
        <v>100</v>
      </c>
      <c r="J18" s="59" t="str">
        <f t="shared" si="2"/>
        <v>-</v>
      </c>
      <c r="K18" s="59">
        <f t="shared" si="2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18056</v>
      </c>
      <c r="D19" s="73">
        <v>0</v>
      </c>
      <c r="E19" s="73">
        <f t="shared" si="0"/>
        <v>18056</v>
      </c>
      <c r="F19" s="73">
        <v>18056</v>
      </c>
      <c r="G19" s="73">
        <v>0</v>
      </c>
      <c r="H19" s="73">
        <f t="shared" si="1"/>
        <v>18056</v>
      </c>
      <c r="I19" s="74">
        <f t="shared" si="2"/>
        <v>100</v>
      </c>
      <c r="J19" s="74" t="str">
        <f t="shared" si="2"/>
        <v>-</v>
      </c>
      <c r="K19" s="74">
        <f t="shared" si="2"/>
        <v>100</v>
      </c>
      <c r="L19" s="80">
        <v>100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5756</v>
      </c>
      <c r="D20" s="51">
        <v>0</v>
      </c>
      <c r="E20" s="51">
        <f t="shared" si="0"/>
        <v>5756</v>
      </c>
      <c r="F20" s="51">
        <v>5756</v>
      </c>
      <c r="G20" s="51">
        <v>0</v>
      </c>
      <c r="H20" s="51">
        <f t="shared" si="1"/>
        <v>5756</v>
      </c>
      <c r="I20" s="59">
        <f t="shared" si="2"/>
        <v>100</v>
      </c>
      <c r="J20" s="59" t="str">
        <f t="shared" si="2"/>
        <v>-</v>
      </c>
      <c r="K20" s="59">
        <f t="shared" si="2"/>
        <v>100</v>
      </c>
      <c r="L20" s="79">
        <v>100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3963</v>
      </c>
      <c r="D21" s="51">
        <v>0</v>
      </c>
      <c r="E21" s="51">
        <f t="shared" si="0"/>
        <v>3963</v>
      </c>
      <c r="F21" s="51">
        <v>3963</v>
      </c>
      <c r="G21" s="51">
        <v>0</v>
      </c>
      <c r="H21" s="51">
        <f t="shared" si="1"/>
        <v>3963</v>
      </c>
      <c r="I21" s="59">
        <f t="shared" si="2"/>
        <v>100</v>
      </c>
      <c r="J21" s="59" t="str">
        <f t="shared" si="2"/>
        <v>-</v>
      </c>
      <c r="K21" s="59">
        <f t="shared" si="2"/>
        <v>100</v>
      </c>
      <c r="L21" s="7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5764</v>
      </c>
      <c r="D22" s="51">
        <v>0</v>
      </c>
      <c r="E22" s="51">
        <f t="shared" si="0"/>
        <v>5764</v>
      </c>
      <c r="F22" s="51">
        <v>5764</v>
      </c>
      <c r="G22" s="51">
        <v>0</v>
      </c>
      <c r="H22" s="51">
        <f t="shared" si="1"/>
        <v>5764</v>
      </c>
      <c r="I22" s="59">
        <f t="shared" si="2"/>
        <v>100</v>
      </c>
      <c r="J22" s="59" t="str">
        <f t="shared" si="2"/>
        <v>-</v>
      </c>
      <c r="K22" s="59">
        <f t="shared" si="2"/>
        <v>100</v>
      </c>
      <c r="L22" s="79">
        <v>100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973</v>
      </c>
      <c r="D23" s="51">
        <v>0</v>
      </c>
      <c r="E23" s="51">
        <f t="shared" si="0"/>
        <v>973</v>
      </c>
      <c r="F23" s="51">
        <v>973</v>
      </c>
      <c r="G23" s="51">
        <v>0</v>
      </c>
      <c r="H23" s="51">
        <f t="shared" si="1"/>
        <v>973</v>
      </c>
      <c r="I23" s="59">
        <f t="shared" si="2"/>
        <v>100</v>
      </c>
      <c r="J23" s="59" t="str">
        <f t="shared" si="2"/>
        <v>-</v>
      </c>
      <c r="K23" s="59">
        <f t="shared" si="2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334</v>
      </c>
      <c r="D24" s="73">
        <v>0</v>
      </c>
      <c r="E24" s="73">
        <f t="shared" si="0"/>
        <v>334</v>
      </c>
      <c r="F24" s="73">
        <v>334</v>
      </c>
      <c r="G24" s="73">
        <v>0</v>
      </c>
      <c r="H24" s="73">
        <f t="shared" si="1"/>
        <v>334</v>
      </c>
      <c r="I24" s="74">
        <f t="shared" si="2"/>
        <v>100</v>
      </c>
      <c r="J24" s="74" t="str">
        <f t="shared" si="2"/>
        <v>-</v>
      </c>
      <c r="K24" s="74">
        <f t="shared" si="2"/>
        <v>100</v>
      </c>
      <c r="L24" s="80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1515</v>
      </c>
      <c r="D25" s="51">
        <v>0</v>
      </c>
      <c r="E25" s="51">
        <f t="shared" si="0"/>
        <v>1515</v>
      </c>
      <c r="F25" s="51">
        <v>1515</v>
      </c>
      <c r="G25" s="51">
        <v>0</v>
      </c>
      <c r="H25" s="51">
        <f t="shared" si="1"/>
        <v>1515</v>
      </c>
      <c r="I25" s="59">
        <f t="shared" si="2"/>
        <v>100</v>
      </c>
      <c r="J25" s="59" t="str">
        <f t="shared" si="2"/>
        <v>-</v>
      </c>
      <c r="K25" s="59">
        <f t="shared" si="2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3011</v>
      </c>
      <c r="D26" s="51">
        <v>0</v>
      </c>
      <c r="E26" s="51">
        <f t="shared" si="0"/>
        <v>3011</v>
      </c>
      <c r="F26" s="51">
        <v>3011</v>
      </c>
      <c r="G26" s="51">
        <v>0</v>
      </c>
      <c r="H26" s="51">
        <f t="shared" si="1"/>
        <v>3011</v>
      </c>
      <c r="I26" s="59">
        <f t="shared" si="2"/>
        <v>100</v>
      </c>
      <c r="J26" s="59" t="str">
        <f t="shared" si="2"/>
        <v>-</v>
      </c>
      <c r="K26" s="59">
        <f t="shared" si="2"/>
        <v>100</v>
      </c>
      <c r="L26" s="79">
        <v>100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1526</v>
      </c>
      <c r="D27" s="51">
        <v>0</v>
      </c>
      <c r="E27" s="51">
        <f t="shared" si="0"/>
        <v>1526</v>
      </c>
      <c r="F27" s="51">
        <v>1526</v>
      </c>
      <c r="G27" s="51">
        <v>0</v>
      </c>
      <c r="H27" s="51">
        <f t="shared" si="1"/>
        <v>1526</v>
      </c>
      <c r="I27" s="59">
        <f t="shared" si="2"/>
        <v>100</v>
      </c>
      <c r="J27" s="59" t="str">
        <f t="shared" si="2"/>
        <v>-</v>
      </c>
      <c r="K27" s="59">
        <f t="shared" si="2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1114</v>
      </c>
      <c r="D28" s="51">
        <v>0</v>
      </c>
      <c r="E28" s="51">
        <f t="shared" si="0"/>
        <v>1114</v>
      </c>
      <c r="F28" s="51">
        <v>1114</v>
      </c>
      <c r="G28" s="51">
        <v>0</v>
      </c>
      <c r="H28" s="51">
        <f t="shared" si="1"/>
        <v>1114</v>
      </c>
      <c r="I28" s="59">
        <f t="shared" si="2"/>
        <v>100</v>
      </c>
      <c r="J28" s="59" t="str">
        <f t="shared" si="2"/>
        <v>-</v>
      </c>
      <c r="K28" s="59">
        <f t="shared" si="2"/>
        <v>100</v>
      </c>
      <c r="L28" s="79">
        <v>100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732</v>
      </c>
      <c r="D29" s="73">
        <v>0</v>
      </c>
      <c r="E29" s="73">
        <f t="shared" si="0"/>
        <v>732</v>
      </c>
      <c r="F29" s="73">
        <v>732</v>
      </c>
      <c r="G29" s="73">
        <v>0</v>
      </c>
      <c r="H29" s="73">
        <f t="shared" si="1"/>
        <v>732</v>
      </c>
      <c r="I29" s="74">
        <f t="shared" si="2"/>
        <v>100</v>
      </c>
      <c r="J29" s="74" t="str">
        <f t="shared" si="2"/>
        <v>-</v>
      </c>
      <c r="K29" s="74">
        <f t="shared" si="2"/>
        <v>100</v>
      </c>
      <c r="L29" s="80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855</v>
      </c>
      <c r="D30" s="51">
        <v>0</v>
      </c>
      <c r="E30" s="51">
        <f t="shared" si="0"/>
        <v>855</v>
      </c>
      <c r="F30" s="51">
        <v>855</v>
      </c>
      <c r="G30" s="51">
        <v>0</v>
      </c>
      <c r="H30" s="51">
        <f t="shared" si="1"/>
        <v>855</v>
      </c>
      <c r="I30" s="59">
        <f t="shared" si="2"/>
        <v>100</v>
      </c>
      <c r="J30" s="59" t="str">
        <f t="shared" si="2"/>
        <v>-</v>
      </c>
      <c r="K30" s="59">
        <f t="shared" si="2"/>
        <v>100</v>
      </c>
      <c r="L30" s="7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1213</v>
      </c>
      <c r="D31" s="51">
        <v>0</v>
      </c>
      <c r="E31" s="51">
        <f t="shared" si="0"/>
        <v>1213</v>
      </c>
      <c r="F31" s="51">
        <v>1213</v>
      </c>
      <c r="G31" s="51">
        <v>0</v>
      </c>
      <c r="H31" s="51">
        <f t="shared" si="1"/>
        <v>1213</v>
      </c>
      <c r="I31" s="59">
        <f t="shared" si="2"/>
        <v>100</v>
      </c>
      <c r="J31" s="59" t="str">
        <f t="shared" si="2"/>
        <v>-</v>
      </c>
      <c r="K31" s="59">
        <f t="shared" si="2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3527</v>
      </c>
      <c r="D32" s="51">
        <v>0</v>
      </c>
      <c r="E32" s="51">
        <f t="shared" si="0"/>
        <v>3527</v>
      </c>
      <c r="F32" s="51">
        <v>3527</v>
      </c>
      <c r="G32" s="51">
        <v>0</v>
      </c>
      <c r="H32" s="51">
        <f t="shared" si="1"/>
        <v>3527</v>
      </c>
      <c r="I32" s="59">
        <f t="shared" si="2"/>
        <v>100</v>
      </c>
      <c r="J32" s="59" t="str">
        <f t="shared" si="2"/>
        <v>-</v>
      </c>
      <c r="K32" s="59">
        <f t="shared" si="2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2771</v>
      </c>
      <c r="D33" s="51">
        <v>0</v>
      </c>
      <c r="E33" s="51">
        <f t="shared" si="0"/>
        <v>2771</v>
      </c>
      <c r="F33" s="51">
        <v>2771</v>
      </c>
      <c r="G33" s="51">
        <v>0</v>
      </c>
      <c r="H33" s="51">
        <f t="shared" si="1"/>
        <v>2771</v>
      </c>
      <c r="I33" s="59">
        <f t="shared" si="2"/>
        <v>100</v>
      </c>
      <c r="J33" s="59" t="str">
        <f t="shared" si="2"/>
        <v>-</v>
      </c>
      <c r="K33" s="59">
        <f t="shared" si="2"/>
        <v>100</v>
      </c>
      <c r="L33" s="79">
        <v>100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446</v>
      </c>
      <c r="D34" s="73">
        <v>0</v>
      </c>
      <c r="E34" s="73">
        <f t="shared" si="0"/>
        <v>446</v>
      </c>
      <c r="F34" s="73">
        <v>446</v>
      </c>
      <c r="G34" s="73">
        <v>0</v>
      </c>
      <c r="H34" s="73">
        <f t="shared" si="1"/>
        <v>446</v>
      </c>
      <c r="I34" s="74">
        <f t="shared" si="2"/>
        <v>100</v>
      </c>
      <c r="J34" s="74" t="str">
        <f t="shared" si="2"/>
        <v>-</v>
      </c>
      <c r="K34" s="74">
        <f t="shared" si="2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168250</v>
      </c>
      <c r="D35" s="54">
        <f t="shared" si="3"/>
        <v>0</v>
      </c>
      <c r="E35" s="54">
        <f t="shared" si="3"/>
        <v>168250</v>
      </c>
      <c r="F35" s="54">
        <f t="shared" si="3"/>
        <v>168250</v>
      </c>
      <c r="G35" s="54">
        <f t="shared" si="3"/>
        <v>0</v>
      </c>
      <c r="H35" s="54">
        <f t="shared" si="3"/>
        <v>168250</v>
      </c>
      <c r="I35" s="61">
        <f t="shared" si="2"/>
        <v>100</v>
      </c>
      <c r="J35" s="61" t="str">
        <f t="shared" si="2"/>
        <v>-</v>
      </c>
      <c r="K35" s="61">
        <f t="shared" si="2"/>
        <v>100</v>
      </c>
      <c r="L35" s="81">
        <v>100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29" orientation="portrait" useFirstPageNumber="1" r:id="rId1"/>
  <headerFooter scaleWithDoc="0" alignWithMargins="0">
    <oddFooter>&amp;C-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35"/>
  <sheetViews>
    <sheetView view="pageBreakPreview" zoomScaleNormal="85" zoomScaleSheetLayoutView="100" workbookViewId="0">
      <selection activeCell="L26" sqref="L26:L35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165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767076</v>
      </c>
      <c r="D10" s="50">
        <v>28018</v>
      </c>
      <c r="E10" s="50">
        <f t="shared" ref="E10:E34" si="0">SUM(C10:D10)</f>
        <v>795094</v>
      </c>
      <c r="F10" s="50">
        <v>761276</v>
      </c>
      <c r="G10" s="50">
        <v>6640</v>
      </c>
      <c r="H10" s="50">
        <f t="shared" ref="H10:H34" si="1">SUM(F10:G10)</f>
        <v>767916</v>
      </c>
      <c r="I10" s="58">
        <f t="shared" ref="I10:K35" si="2">IF(ISERROR(ROUND(F10/C10*100,2)),"-",ROUND(F10/C10*100,2))</f>
        <v>99.24</v>
      </c>
      <c r="J10" s="58">
        <f t="shared" si="2"/>
        <v>23.7</v>
      </c>
      <c r="K10" s="58">
        <f t="shared" si="2"/>
        <v>96.58</v>
      </c>
      <c r="L10" s="78">
        <v>96.1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173373</v>
      </c>
      <c r="D11" s="51">
        <v>11666</v>
      </c>
      <c r="E11" s="51">
        <f t="shared" si="0"/>
        <v>185039</v>
      </c>
      <c r="F11" s="51">
        <v>171123</v>
      </c>
      <c r="G11" s="51">
        <v>2745</v>
      </c>
      <c r="H11" s="51">
        <f t="shared" si="1"/>
        <v>173868</v>
      </c>
      <c r="I11" s="59">
        <f t="shared" si="2"/>
        <v>98.7</v>
      </c>
      <c r="J11" s="59">
        <f t="shared" si="2"/>
        <v>23.53</v>
      </c>
      <c r="K11" s="59">
        <f t="shared" si="2"/>
        <v>93.96</v>
      </c>
      <c r="L11" s="79">
        <v>93.31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324122</v>
      </c>
      <c r="D12" s="51">
        <v>13587</v>
      </c>
      <c r="E12" s="51">
        <f t="shared" si="0"/>
        <v>337709</v>
      </c>
      <c r="F12" s="51">
        <v>319958</v>
      </c>
      <c r="G12" s="51">
        <v>2146</v>
      </c>
      <c r="H12" s="51">
        <f t="shared" si="1"/>
        <v>322104</v>
      </c>
      <c r="I12" s="59">
        <f t="shared" si="2"/>
        <v>98.72</v>
      </c>
      <c r="J12" s="59">
        <f t="shared" si="2"/>
        <v>15.79</v>
      </c>
      <c r="K12" s="59">
        <f t="shared" si="2"/>
        <v>95.38</v>
      </c>
      <c r="L12" s="79">
        <v>95.4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228855</v>
      </c>
      <c r="D13" s="51">
        <v>5492</v>
      </c>
      <c r="E13" s="51">
        <f t="shared" si="0"/>
        <v>234347</v>
      </c>
      <c r="F13" s="51">
        <v>227692</v>
      </c>
      <c r="G13" s="51">
        <v>1018</v>
      </c>
      <c r="H13" s="51">
        <f t="shared" si="1"/>
        <v>228710</v>
      </c>
      <c r="I13" s="59">
        <f t="shared" si="2"/>
        <v>99.49</v>
      </c>
      <c r="J13" s="59">
        <f t="shared" si="2"/>
        <v>18.54</v>
      </c>
      <c r="K13" s="59">
        <f t="shared" si="2"/>
        <v>97.59</v>
      </c>
      <c r="L13" s="79">
        <v>97.13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90152</v>
      </c>
      <c r="D14" s="73">
        <v>3906</v>
      </c>
      <c r="E14" s="73">
        <f t="shared" si="0"/>
        <v>94058</v>
      </c>
      <c r="F14" s="73">
        <v>89191</v>
      </c>
      <c r="G14" s="73">
        <v>890</v>
      </c>
      <c r="H14" s="73">
        <f t="shared" si="1"/>
        <v>90081</v>
      </c>
      <c r="I14" s="74">
        <f t="shared" si="2"/>
        <v>98.93</v>
      </c>
      <c r="J14" s="74">
        <f t="shared" si="2"/>
        <v>22.79</v>
      </c>
      <c r="K14" s="74">
        <f t="shared" si="2"/>
        <v>95.77</v>
      </c>
      <c r="L14" s="80">
        <v>95.38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155830</v>
      </c>
      <c r="D15" s="51">
        <v>5460</v>
      </c>
      <c r="E15" s="51">
        <f t="shared" si="0"/>
        <v>161290</v>
      </c>
      <c r="F15" s="51">
        <v>154332</v>
      </c>
      <c r="G15" s="51">
        <v>1961</v>
      </c>
      <c r="H15" s="51">
        <f t="shared" si="1"/>
        <v>156293</v>
      </c>
      <c r="I15" s="59">
        <f t="shared" si="2"/>
        <v>99.04</v>
      </c>
      <c r="J15" s="59">
        <f t="shared" si="2"/>
        <v>35.92</v>
      </c>
      <c r="K15" s="59">
        <f t="shared" si="2"/>
        <v>96.9</v>
      </c>
      <c r="L15" s="79">
        <v>96.3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114916</v>
      </c>
      <c r="D16" s="51">
        <v>3003</v>
      </c>
      <c r="E16" s="51">
        <f t="shared" si="0"/>
        <v>117919</v>
      </c>
      <c r="F16" s="51">
        <v>113861</v>
      </c>
      <c r="G16" s="51">
        <v>641</v>
      </c>
      <c r="H16" s="51">
        <f t="shared" si="1"/>
        <v>114502</v>
      </c>
      <c r="I16" s="59">
        <f t="shared" si="2"/>
        <v>99.08</v>
      </c>
      <c r="J16" s="59">
        <f t="shared" si="2"/>
        <v>21.35</v>
      </c>
      <c r="K16" s="59">
        <f t="shared" si="2"/>
        <v>97.1</v>
      </c>
      <c r="L16" s="79">
        <v>97.12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254505</v>
      </c>
      <c r="D17" s="51">
        <v>7754</v>
      </c>
      <c r="E17" s="51">
        <f t="shared" si="0"/>
        <v>262259</v>
      </c>
      <c r="F17" s="51">
        <v>252431</v>
      </c>
      <c r="G17" s="51">
        <v>3030</v>
      </c>
      <c r="H17" s="51">
        <f t="shared" si="1"/>
        <v>255461</v>
      </c>
      <c r="I17" s="59">
        <f t="shared" si="2"/>
        <v>99.19</v>
      </c>
      <c r="J17" s="59">
        <f t="shared" si="2"/>
        <v>39.08</v>
      </c>
      <c r="K17" s="59">
        <f t="shared" si="2"/>
        <v>97.41</v>
      </c>
      <c r="L17" s="79">
        <v>96.57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103500</v>
      </c>
      <c r="D18" s="51">
        <v>5978</v>
      </c>
      <c r="E18" s="51">
        <f t="shared" si="0"/>
        <v>109478</v>
      </c>
      <c r="F18" s="51">
        <v>102291</v>
      </c>
      <c r="G18" s="51">
        <v>1686</v>
      </c>
      <c r="H18" s="51">
        <f t="shared" si="1"/>
        <v>103977</v>
      </c>
      <c r="I18" s="59">
        <f t="shared" si="2"/>
        <v>98.83</v>
      </c>
      <c r="J18" s="59">
        <f t="shared" si="2"/>
        <v>28.2</v>
      </c>
      <c r="K18" s="59">
        <f t="shared" si="2"/>
        <v>94.98</v>
      </c>
      <c r="L18" s="79">
        <v>93.72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282666</v>
      </c>
      <c r="D19" s="73">
        <v>16906</v>
      </c>
      <c r="E19" s="73">
        <f t="shared" si="0"/>
        <v>299572</v>
      </c>
      <c r="F19" s="73">
        <v>277925</v>
      </c>
      <c r="G19" s="73">
        <v>2662</v>
      </c>
      <c r="H19" s="73">
        <f t="shared" si="1"/>
        <v>280587</v>
      </c>
      <c r="I19" s="74">
        <f t="shared" si="2"/>
        <v>98.32</v>
      </c>
      <c r="J19" s="74">
        <f t="shared" si="2"/>
        <v>15.75</v>
      </c>
      <c r="K19" s="74">
        <f t="shared" si="2"/>
        <v>93.66</v>
      </c>
      <c r="L19" s="80">
        <v>93.82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93336</v>
      </c>
      <c r="D20" s="51">
        <v>2894</v>
      </c>
      <c r="E20" s="51">
        <f t="shared" si="0"/>
        <v>96230</v>
      </c>
      <c r="F20" s="51">
        <v>92609</v>
      </c>
      <c r="G20" s="51">
        <v>760</v>
      </c>
      <c r="H20" s="51">
        <f t="shared" si="1"/>
        <v>93369</v>
      </c>
      <c r="I20" s="59">
        <f t="shared" si="2"/>
        <v>99.22</v>
      </c>
      <c r="J20" s="59">
        <f t="shared" si="2"/>
        <v>26.26</v>
      </c>
      <c r="K20" s="59">
        <f t="shared" si="2"/>
        <v>97.03</v>
      </c>
      <c r="L20" s="79">
        <v>96.41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76880</v>
      </c>
      <c r="D21" s="51">
        <v>2736</v>
      </c>
      <c r="E21" s="51">
        <f t="shared" si="0"/>
        <v>79616</v>
      </c>
      <c r="F21" s="51">
        <v>76082</v>
      </c>
      <c r="G21" s="51">
        <v>862</v>
      </c>
      <c r="H21" s="51">
        <f t="shared" si="1"/>
        <v>76944</v>
      </c>
      <c r="I21" s="59">
        <f t="shared" si="2"/>
        <v>98.96</v>
      </c>
      <c r="J21" s="59">
        <f t="shared" si="2"/>
        <v>31.51</v>
      </c>
      <c r="K21" s="59">
        <f t="shared" si="2"/>
        <v>96.64</v>
      </c>
      <c r="L21" s="79">
        <v>95.87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89883</v>
      </c>
      <c r="D22" s="51">
        <v>5857</v>
      </c>
      <c r="E22" s="51">
        <f t="shared" si="0"/>
        <v>95740</v>
      </c>
      <c r="F22" s="51">
        <v>88998</v>
      </c>
      <c r="G22" s="51">
        <v>1891</v>
      </c>
      <c r="H22" s="51">
        <f t="shared" si="1"/>
        <v>90889</v>
      </c>
      <c r="I22" s="59">
        <f t="shared" si="2"/>
        <v>99.02</v>
      </c>
      <c r="J22" s="59">
        <f t="shared" si="2"/>
        <v>32.29</v>
      </c>
      <c r="K22" s="59">
        <f t="shared" si="2"/>
        <v>94.93</v>
      </c>
      <c r="L22" s="79">
        <v>93.36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17527</v>
      </c>
      <c r="D23" s="51">
        <v>0</v>
      </c>
      <c r="E23" s="51">
        <f t="shared" si="0"/>
        <v>17527</v>
      </c>
      <c r="F23" s="51">
        <v>17527</v>
      </c>
      <c r="G23" s="51">
        <v>0</v>
      </c>
      <c r="H23" s="51">
        <f t="shared" si="1"/>
        <v>17527</v>
      </c>
      <c r="I23" s="59">
        <f t="shared" si="2"/>
        <v>100</v>
      </c>
      <c r="J23" s="59" t="str">
        <f t="shared" si="2"/>
        <v>-</v>
      </c>
      <c r="K23" s="59">
        <f t="shared" si="2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6129</v>
      </c>
      <c r="D24" s="73">
        <v>119</v>
      </c>
      <c r="E24" s="73">
        <f t="shared" si="0"/>
        <v>6248</v>
      </c>
      <c r="F24" s="73">
        <v>6104</v>
      </c>
      <c r="G24" s="73">
        <v>16</v>
      </c>
      <c r="H24" s="73">
        <f t="shared" si="1"/>
        <v>6120</v>
      </c>
      <c r="I24" s="74">
        <f t="shared" si="2"/>
        <v>99.59</v>
      </c>
      <c r="J24" s="74">
        <f t="shared" si="2"/>
        <v>13.45</v>
      </c>
      <c r="K24" s="74">
        <f t="shared" si="2"/>
        <v>97.95</v>
      </c>
      <c r="L24" s="80">
        <v>97.65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11389</v>
      </c>
      <c r="D25" s="51">
        <v>226</v>
      </c>
      <c r="E25" s="51">
        <f t="shared" si="0"/>
        <v>11615</v>
      </c>
      <c r="F25" s="51">
        <v>11323</v>
      </c>
      <c r="G25" s="51">
        <v>84</v>
      </c>
      <c r="H25" s="51">
        <f t="shared" si="1"/>
        <v>11407</v>
      </c>
      <c r="I25" s="59">
        <f t="shared" si="2"/>
        <v>99.42</v>
      </c>
      <c r="J25" s="59">
        <f t="shared" si="2"/>
        <v>37.17</v>
      </c>
      <c r="K25" s="59">
        <f t="shared" si="2"/>
        <v>98.21</v>
      </c>
      <c r="L25" s="79">
        <v>97.9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62797</v>
      </c>
      <c r="D26" s="51">
        <v>3453</v>
      </c>
      <c r="E26" s="51">
        <f t="shared" si="0"/>
        <v>66250</v>
      </c>
      <c r="F26" s="51">
        <v>62001</v>
      </c>
      <c r="G26" s="51">
        <v>475</v>
      </c>
      <c r="H26" s="51">
        <f t="shared" si="1"/>
        <v>62476</v>
      </c>
      <c r="I26" s="59">
        <f t="shared" si="2"/>
        <v>98.73</v>
      </c>
      <c r="J26" s="59">
        <f t="shared" si="2"/>
        <v>13.76</v>
      </c>
      <c r="K26" s="59">
        <f t="shared" si="2"/>
        <v>94.3</v>
      </c>
      <c r="L26" s="79">
        <v>94.7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25268</v>
      </c>
      <c r="D27" s="51">
        <v>1427</v>
      </c>
      <c r="E27" s="51">
        <f t="shared" si="0"/>
        <v>26695</v>
      </c>
      <c r="F27" s="51">
        <v>24912</v>
      </c>
      <c r="G27" s="51">
        <v>282</v>
      </c>
      <c r="H27" s="51">
        <f t="shared" si="1"/>
        <v>25194</v>
      </c>
      <c r="I27" s="59">
        <f t="shared" si="2"/>
        <v>98.59</v>
      </c>
      <c r="J27" s="59">
        <f t="shared" si="2"/>
        <v>19.760000000000002</v>
      </c>
      <c r="K27" s="59">
        <f t="shared" si="2"/>
        <v>94.38</v>
      </c>
      <c r="L27" s="79">
        <v>94.15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29314</v>
      </c>
      <c r="D28" s="51">
        <v>1843</v>
      </c>
      <c r="E28" s="51">
        <f t="shared" si="0"/>
        <v>31157</v>
      </c>
      <c r="F28" s="51">
        <v>28835</v>
      </c>
      <c r="G28" s="51">
        <v>375</v>
      </c>
      <c r="H28" s="51">
        <f t="shared" si="1"/>
        <v>29210</v>
      </c>
      <c r="I28" s="59">
        <f t="shared" si="2"/>
        <v>98.37</v>
      </c>
      <c r="J28" s="59">
        <f t="shared" si="2"/>
        <v>20.350000000000001</v>
      </c>
      <c r="K28" s="59">
        <f t="shared" si="2"/>
        <v>93.75</v>
      </c>
      <c r="L28" s="79">
        <v>93.3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18800</v>
      </c>
      <c r="D29" s="73">
        <v>851</v>
      </c>
      <c r="E29" s="73">
        <f t="shared" si="0"/>
        <v>19651</v>
      </c>
      <c r="F29" s="73">
        <v>18530</v>
      </c>
      <c r="G29" s="73">
        <v>141</v>
      </c>
      <c r="H29" s="73">
        <f t="shared" si="1"/>
        <v>18671</v>
      </c>
      <c r="I29" s="74">
        <f t="shared" si="2"/>
        <v>98.56</v>
      </c>
      <c r="J29" s="74">
        <f t="shared" si="2"/>
        <v>16.57</v>
      </c>
      <c r="K29" s="74">
        <f t="shared" si="2"/>
        <v>95.01</v>
      </c>
      <c r="L29" s="80">
        <v>95.26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16579</v>
      </c>
      <c r="D30" s="51">
        <v>578</v>
      </c>
      <c r="E30" s="51">
        <f t="shared" si="0"/>
        <v>17157</v>
      </c>
      <c r="F30" s="51">
        <v>16397</v>
      </c>
      <c r="G30" s="51">
        <v>90</v>
      </c>
      <c r="H30" s="51">
        <f t="shared" si="1"/>
        <v>16487</v>
      </c>
      <c r="I30" s="59">
        <f t="shared" si="2"/>
        <v>98.9</v>
      </c>
      <c r="J30" s="59">
        <f t="shared" si="2"/>
        <v>15.57</v>
      </c>
      <c r="K30" s="59">
        <f t="shared" si="2"/>
        <v>96.09</v>
      </c>
      <c r="L30" s="79">
        <v>96.41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18409</v>
      </c>
      <c r="D31" s="51">
        <v>0</v>
      </c>
      <c r="E31" s="51">
        <f t="shared" si="0"/>
        <v>18409</v>
      </c>
      <c r="F31" s="51">
        <v>18397</v>
      </c>
      <c r="G31" s="51">
        <v>0</v>
      </c>
      <c r="H31" s="51">
        <f t="shared" si="1"/>
        <v>18397</v>
      </c>
      <c r="I31" s="59">
        <f t="shared" si="2"/>
        <v>99.93</v>
      </c>
      <c r="J31" s="59" t="str">
        <f t="shared" si="2"/>
        <v>-</v>
      </c>
      <c r="K31" s="59">
        <f t="shared" si="2"/>
        <v>99.93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74788</v>
      </c>
      <c r="D32" s="51">
        <v>4364</v>
      </c>
      <c r="E32" s="51">
        <f t="shared" si="0"/>
        <v>79152</v>
      </c>
      <c r="F32" s="51">
        <v>74209</v>
      </c>
      <c r="G32" s="51">
        <v>737</v>
      </c>
      <c r="H32" s="51">
        <f t="shared" si="1"/>
        <v>74946</v>
      </c>
      <c r="I32" s="59">
        <f t="shared" si="2"/>
        <v>99.23</v>
      </c>
      <c r="J32" s="59">
        <f t="shared" si="2"/>
        <v>16.89</v>
      </c>
      <c r="K32" s="59">
        <f t="shared" si="2"/>
        <v>94.69</v>
      </c>
      <c r="L32" s="79">
        <v>94.15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54336</v>
      </c>
      <c r="D33" s="51">
        <v>1782</v>
      </c>
      <c r="E33" s="51">
        <f t="shared" si="0"/>
        <v>56118</v>
      </c>
      <c r="F33" s="51">
        <v>53612</v>
      </c>
      <c r="G33" s="51">
        <v>351</v>
      </c>
      <c r="H33" s="51">
        <f t="shared" si="1"/>
        <v>53963</v>
      </c>
      <c r="I33" s="59">
        <f t="shared" si="2"/>
        <v>98.67</v>
      </c>
      <c r="J33" s="59">
        <f t="shared" si="2"/>
        <v>19.7</v>
      </c>
      <c r="K33" s="59">
        <f t="shared" si="2"/>
        <v>96.16</v>
      </c>
      <c r="L33" s="79">
        <v>96.38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9349</v>
      </c>
      <c r="D34" s="73">
        <v>361</v>
      </c>
      <c r="E34" s="73">
        <f t="shared" si="0"/>
        <v>9710</v>
      </c>
      <c r="F34" s="73">
        <v>9311</v>
      </c>
      <c r="G34" s="73">
        <v>210</v>
      </c>
      <c r="H34" s="73">
        <f t="shared" si="1"/>
        <v>9521</v>
      </c>
      <c r="I34" s="74">
        <f t="shared" si="2"/>
        <v>99.59</v>
      </c>
      <c r="J34" s="74">
        <f t="shared" si="2"/>
        <v>58.17</v>
      </c>
      <c r="K34" s="74">
        <f t="shared" si="2"/>
        <v>98.05</v>
      </c>
      <c r="L34" s="80">
        <v>95.53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3099779</v>
      </c>
      <c r="D35" s="54">
        <f t="shared" si="3"/>
        <v>128261</v>
      </c>
      <c r="E35" s="54">
        <f t="shared" si="3"/>
        <v>3228040</v>
      </c>
      <c r="F35" s="54">
        <f t="shared" si="3"/>
        <v>3068927</v>
      </c>
      <c r="G35" s="54">
        <f t="shared" si="3"/>
        <v>29693</v>
      </c>
      <c r="H35" s="54">
        <f t="shared" si="3"/>
        <v>3098620</v>
      </c>
      <c r="I35" s="61">
        <f t="shared" si="2"/>
        <v>99</v>
      </c>
      <c r="J35" s="61">
        <f t="shared" si="2"/>
        <v>23.15</v>
      </c>
      <c r="K35" s="61">
        <f t="shared" si="2"/>
        <v>95.99</v>
      </c>
      <c r="L35" s="81">
        <v>95.57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31" orientation="portrait" useFirstPageNumber="1" r:id="rId1"/>
  <headerFooter scaleWithDoc="0" alignWithMargins="0">
    <oddFooter>&amp;C-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M35"/>
  <sheetViews>
    <sheetView view="pageBreakPreview" zoomScaleNormal="85" zoomScaleSheetLayoutView="100" workbookViewId="0">
      <selection activeCell="H24" sqref="H24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104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1946669</v>
      </c>
      <c r="D10" s="50">
        <v>0</v>
      </c>
      <c r="E10" s="50">
        <f t="shared" ref="E10:E34" si="0">SUM(C10:D10)</f>
        <v>1946669</v>
      </c>
      <c r="F10" s="50">
        <v>1946669</v>
      </c>
      <c r="G10" s="50">
        <v>0</v>
      </c>
      <c r="H10" s="50">
        <f t="shared" ref="H10:H34" si="1">SUM(F10:G10)</f>
        <v>1946669</v>
      </c>
      <c r="I10" s="58">
        <f t="shared" ref="I10:K35" si="2">IF(ISERROR(ROUND(F10/C10*100,2)),"-",ROUND(F10/C10*100,2))</f>
        <v>100</v>
      </c>
      <c r="J10" s="58" t="str">
        <f t="shared" si="2"/>
        <v>-</v>
      </c>
      <c r="K10" s="58">
        <f t="shared" si="2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422017</v>
      </c>
      <c r="D11" s="51">
        <v>0</v>
      </c>
      <c r="E11" s="51">
        <f t="shared" si="0"/>
        <v>422017</v>
      </c>
      <c r="F11" s="51">
        <v>422017</v>
      </c>
      <c r="G11" s="51">
        <v>0</v>
      </c>
      <c r="H11" s="51">
        <f t="shared" si="1"/>
        <v>422017</v>
      </c>
      <c r="I11" s="59">
        <f t="shared" si="2"/>
        <v>100</v>
      </c>
      <c r="J11" s="59" t="str">
        <f t="shared" si="2"/>
        <v>-</v>
      </c>
      <c r="K11" s="59">
        <f t="shared" si="2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588111</v>
      </c>
      <c r="D12" s="51">
        <v>0</v>
      </c>
      <c r="E12" s="51">
        <f t="shared" si="0"/>
        <v>588111</v>
      </c>
      <c r="F12" s="51">
        <v>588111</v>
      </c>
      <c r="G12" s="51">
        <v>0</v>
      </c>
      <c r="H12" s="51">
        <f t="shared" si="1"/>
        <v>588111</v>
      </c>
      <c r="I12" s="59">
        <f t="shared" si="2"/>
        <v>100</v>
      </c>
      <c r="J12" s="59" t="str">
        <f t="shared" si="2"/>
        <v>-</v>
      </c>
      <c r="K12" s="59">
        <f t="shared" si="2"/>
        <v>100</v>
      </c>
      <c r="L12" s="79">
        <v>100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487103</v>
      </c>
      <c r="D13" s="51">
        <v>0</v>
      </c>
      <c r="E13" s="51">
        <f t="shared" si="0"/>
        <v>487103</v>
      </c>
      <c r="F13" s="51">
        <v>487103</v>
      </c>
      <c r="G13" s="51">
        <v>0</v>
      </c>
      <c r="H13" s="51">
        <f t="shared" si="1"/>
        <v>487103</v>
      </c>
      <c r="I13" s="59">
        <f t="shared" si="2"/>
        <v>100</v>
      </c>
      <c r="J13" s="59" t="str">
        <f t="shared" si="2"/>
        <v>-</v>
      </c>
      <c r="K13" s="59">
        <f t="shared" si="2"/>
        <v>100</v>
      </c>
      <c r="L13" s="79">
        <v>100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179484</v>
      </c>
      <c r="D14" s="73">
        <v>0</v>
      </c>
      <c r="E14" s="73">
        <f t="shared" si="0"/>
        <v>179484</v>
      </c>
      <c r="F14" s="73">
        <v>179484</v>
      </c>
      <c r="G14" s="73">
        <v>0</v>
      </c>
      <c r="H14" s="73">
        <f t="shared" si="1"/>
        <v>179484</v>
      </c>
      <c r="I14" s="74">
        <f t="shared" si="2"/>
        <v>100</v>
      </c>
      <c r="J14" s="74" t="str">
        <f t="shared" si="2"/>
        <v>-</v>
      </c>
      <c r="K14" s="74">
        <f t="shared" si="2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271472</v>
      </c>
      <c r="D15" s="51">
        <v>0</v>
      </c>
      <c r="E15" s="51">
        <f t="shared" si="0"/>
        <v>271472</v>
      </c>
      <c r="F15" s="51">
        <v>271472</v>
      </c>
      <c r="G15" s="51">
        <v>0</v>
      </c>
      <c r="H15" s="51">
        <f t="shared" si="1"/>
        <v>271472</v>
      </c>
      <c r="I15" s="59">
        <f t="shared" si="2"/>
        <v>100</v>
      </c>
      <c r="J15" s="59" t="str">
        <f t="shared" si="2"/>
        <v>-</v>
      </c>
      <c r="K15" s="59">
        <f t="shared" si="2"/>
        <v>100</v>
      </c>
      <c r="L15" s="79">
        <v>100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216869</v>
      </c>
      <c r="D16" s="51">
        <v>0</v>
      </c>
      <c r="E16" s="51">
        <f t="shared" si="0"/>
        <v>216869</v>
      </c>
      <c r="F16" s="51">
        <v>216869</v>
      </c>
      <c r="G16" s="51">
        <v>0</v>
      </c>
      <c r="H16" s="51">
        <f t="shared" si="1"/>
        <v>216869</v>
      </c>
      <c r="I16" s="59">
        <f t="shared" si="2"/>
        <v>100</v>
      </c>
      <c r="J16" s="59" t="str">
        <f t="shared" si="2"/>
        <v>-</v>
      </c>
      <c r="K16" s="59">
        <f t="shared" si="2"/>
        <v>100</v>
      </c>
      <c r="L16" s="79">
        <v>100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504274</v>
      </c>
      <c r="D17" s="51">
        <v>0</v>
      </c>
      <c r="E17" s="51">
        <f t="shared" si="0"/>
        <v>504274</v>
      </c>
      <c r="F17" s="51">
        <v>504274</v>
      </c>
      <c r="G17" s="51">
        <v>0</v>
      </c>
      <c r="H17" s="51">
        <f t="shared" si="1"/>
        <v>504274</v>
      </c>
      <c r="I17" s="59">
        <f t="shared" si="2"/>
        <v>100</v>
      </c>
      <c r="J17" s="59" t="str">
        <f t="shared" si="2"/>
        <v>-</v>
      </c>
      <c r="K17" s="59">
        <f t="shared" si="2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199067</v>
      </c>
      <c r="D18" s="51">
        <v>0</v>
      </c>
      <c r="E18" s="51">
        <f t="shared" si="0"/>
        <v>199067</v>
      </c>
      <c r="F18" s="51">
        <v>199067</v>
      </c>
      <c r="G18" s="51">
        <v>0</v>
      </c>
      <c r="H18" s="51">
        <f t="shared" si="1"/>
        <v>199067</v>
      </c>
      <c r="I18" s="59">
        <f t="shared" si="2"/>
        <v>100</v>
      </c>
      <c r="J18" s="59" t="str">
        <f t="shared" si="2"/>
        <v>-</v>
      </c>
      <c r="K18" s="59">
        <f t="shared" si="2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554970</v>
      </c>
      <c r="D19" s="73">
        <v>0</v>
      </c>
      <c r="E19" s="73">
        <f t="shared" si="0"/>
        <v>554970</v>
      </c>
      <c r="F19" s="73">
        <v>554970</v>
      </c>
      <c r="G19" s="73">
        <v>0</v>
      </c>
      <c r="H19" s="73">
        <f t="shared" si="1"/>
        <v>554970</v>
      </c>
      <c r="I19" s="74">
        <f t="shared" si="2"/>
        <v>100</v>
      </c>
      <c r="J19" s="74" t="str">
        <f t="shared" si="2"/>
        <v>-</v>
      </c>
      <c r="K19" s="74">
        <f t="shared" si="2"/>
        <v>100</v>
      </c>
      <c r="L19" s="80">
        <v>100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201157</v>
      </c>
      <c r="D20" s="51">
        <v>0</v>
      </c>
      <c r="E20" s="51">
        <f t="shared" si="0"/>
        <v>201157</v>
      </c>
      <c r="F20" s="51">
        <v>201157</v>
      </c>
      <c r="G20" s="51">
        <v>0</v>
      </c>
      <c r="H20" s="51">
        <f t="shared" si="1"/>
        <v>201157</v>
      </c>
      <c r="I20" s="59">
        <f t="shared" si="2"/>
        <v>100</v>
      </c>
      <c r="J20" s="59" t="str">
        <f t="shared" si="2"/>
        <v>-</v>
      </c>
      <c r="K20" s="59">
        <f t="shared" si="2"/>
        <v>100</v>
      </c>
      <c r="L20" s="79">
        <v>100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139463</v>
      </c>
      <c r="D21" s="51">
        <v>0</v>
      </c>
      <c r="E21" s="51">
        <f t="shared" si="0"/>
        <v>139463</v>
      </c>
      <c r="F21" s="51">
        <v>139463</v>
      </c>
      <c r="G21" s="51">
        <v>0</v>
      </c>
      <c r="H21" s="51">
        <f t="shared" si="1"/>
        <v>139463</v>
      </c>
      <c r="I21" s="59">
        <f t="shared" si="2"/>
        <v>100</v>
      </c>
      <c r="J21" s="59" t="str">
        <f t="shared" si="2"/>
        <v>-</v>
      </c>
      <c r="K21" s="59">
        <f t="shared" si="2"/>
        <v>100</v>
      </c>
      <c r="L21" s="7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159085</v>
      </c>
      <c r="D22" s="51">
        <v>0</v>
      </c>
      <c r="E22" s="51">
        <f t="shared" si="0"/>
        <v>159085</v>
      </c>
      <c r="F22" s="51">
        <v>159085</v>
      </c>
      <c r="G22" s="51">
        <v>0</v>
      </c>
      <c r="H22" s="51">
        <f t="shared" si="1"/>
        <v>159085</v>
      </c>
      <c r="I22" s="59">
        <f t="shared" si="2"/>
        <v>100</v>
      </c>
      <c r="J22" s="59" t="str">
        <f t="shared" si="2"/>
        <v>-</v>
      </c>
      <c r="K22" s="59">
        <f t="shared" si="2"/>
        <v>100</v>
      </c>
      <c r="L22" s="79">
        <v>100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30955</v>
      </c>
      <c r="D23" s="51">
        <v>0</v>
      </c>
      <c r="E23" s="51">
        <f t="shared" si="0"/>
        <v>30955</v>
      </c>
      <c r="F23" s="51">
        <v>30955</v>
      </c>
      <c r="G23" s="51">
        <v>0</v>
      </c>
      <c r="H23" s="51">
        <f t="shared" si="1"/>
        <v>30955</v>
      </c>
      <c r="I23" s="59">
        <f t="shared" si="2"/>
        <v>100</v>
      </c>
      <c r="J23" s="59" t="str">
        <f t="shared" si="2"/>
        <v>-</v>
      </c>
      <c r="K23" s="59">
        <f t="shared" si="2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11928</v>
      </c>
      <c r="D24" s="73">
        <v>0</v>
      </c>
      <c r="E24" s="73">
        <f t="shared" si="0"/>
        <v>11928</v>
      </c>
      <c r="F24" s="73">
        <v>11928</v>
      </c>
      <c r="G24" s="73">
        <v>0</v>
      </c>
      <c r="H24" s="73">
        <f t="shared" si="1"/>
        <v>11928</v>
      </c>
      <c r="I24" s="74">
        <f t="shared" si="2"/>
        <v>100</v>
      </c>
      <c r="J24" s="74" t="str">
        <f t="shared" si="2"/>
        <v>-</v>
      </c>
      <c r="K24" s="74">
        <f t="shared" si="2"/>
        <v>100</v>
      </c>
      <c r="L24" s="80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7503</v>
      </c>
      <c r="D25" s="51">
        <v>0</v>
      </c>
      <c r="E25" s="51">
        <f t="shared" si="0"/>
        <v>7503</v>
      </c>
      <c r="F25" s="51">
        <v>7503</v>
      </c>
      <c r="G25" s="51">
        <v>0</v>
      </c>
      <c r="H25" s="51">
        <f t="shared" si="1"/>
        <v>7503</v>
      </c>
      <c r="I25" s="59">
        <f t="shared" si="2"/>
        <v>100</v>
      </c>
      <c r="J25" s="59" t="str">
        <f t="shared" si="2"/>
        <v>-</v>
      </c>
      <c r="K25" s="59">
        <f t="shared" si="2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88596</v>
      </c>
      <c r="D26" s="51">
        <v>0</v>
      </c>
      <c r="E26" s="51">
        <f t="shared" si="0"/>
        <v>88596</v>
      </c>
      <c r="F26" s="51">
        <v>88596</v>
      </c>
      <c r="G26" s="51">
        <v>0</v>
      </c>
      <c r="H26" s="51">
        <f t="shared" si="1"/>
        <v>88596</v>
      </c>
      <c r="I26" s="59">
        <f t="shared" si="2"/>
        <v>100</v>
      </c>
      <c r="J26" s="59" t="str">
        <f t="shared" si="2"/>
        <v>-</v>
      </c>
      <c r="K26" s="59">
        <f t="shared" si="2"/>
        <v>100</v>
      </c>
      <c r="L26" s="79">
        <v>100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42396</v>
      </c>
      <c r="D27" s="51">
        <v>0</v>
      </c>
      <c r="E27" s="51">
        <f t="shared" si="0"/>
        <v>42396</v>
      </c>
      <c r="F27" s="51">
        <v>42396</v>
      </c>
      <c r="G27" s="51">
        <v>0</v>
      </c>
      <c r="H27" s="51">
        <f t="shared" si="1"/>
        <v>42396</v>
      </c>
      <c r="I27" s="59">
        <f t="shared" si="2"/>
        <v>100</v>
      </c>
      <c r="J27" s="59" t="str">
        <f t="shared" si="2"/>
        <v>-</v>
      </c>
      <c r="K27" s="59">
        <f t="shared" si="2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58579</v>
      </c>
      <c r="D28" s="51">
        <v>0</v>
      </c>
      <c r="E28" s="51">
        <f t="shared" si="0"/>
        <v>58579</v>
      </c>
      <c r="F28" s="51">
        <v>58579</v>
      </c>
      <c r="G28" s="51">
        <v>0</v>
      </c>
      <c r="H28" s="51">
        <f t="shared" si="1"/>
        <v>58579</v>
      </c>
      <c r="I28" s="59">
        <f t="shared" si="2"/>
        <v>100</v>
      </c>
      <c r="J28" s="59" t="str">
        <f t="shared" si="2"/>
        <v>-</v>
      </c>
      <c r="K28" s="59">
        <f t="shared" si="2"/>
        <v>100</v>
      </c>
      <c r="L28" s="79">
        <v>100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38676</v>
      </c>
      <c r="D29" s="73">
        <v>0</v>
      </c>
      <c r="E29" s="73">
        <f t="shared" si="0"/>
        <v>38676</v>
      </c>
      <c r="F29" s="73">
        <v>38676</v>
      </c>
      <c r="G29" s="73">
        <v>0</v>
      </c>
      <c r="H29" s="73">
        <f t="shared" si="1"/>
        <v>38676</v>
      </c>
      <c r="I29" s="74">
        <f t="shared" si="2"/>
        <v>100</v>
      </c>
      <c r="J29" s="74" t="str">
        <f t="shared" si="2"/>
        <v>-</v>
      </c>
      <c r="K29" s="74">
        <f t="shared" si="2"/>
        <v>100</v>
      </c>
      <c r="L29" s="80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31344</v>
      </c>
      <c r="D30" s="51">
        <v>0</v>
      </c>
      <c r="E30" s="51">
        <f t="shared" si="0"/>
        <v>31344</v>
      </c>
      <c r="F30" s="51">
        <v>31344</v>
      </c>
      <c r="G30" s="51">
        <v>0</v>
      </c>
      <c r="H30" s="51">
        <f t="shared" si="1"/>
        <v>31344</v>
      </c>
      <c r="I30" s="59">
        <f t="shared" si="2"/>
        <v>100</v>
      </c>
      <c r="J30" s="59" t="str">
        <f t="shared" si="2"/>
        <v>-</v>
      </c>
      <c r="K30" s="59">
        <f t="shared" si="2"/>
        <v>100</v>
      </c>
      <c r="L30" s="7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25634</v>
      </c>
      <c r="D31" s="51">
        <v>0</v>
      </c>
      <c r="E31" s="51">
        <f t="shared" si="0"/>
        <v>25634</v>
      </c>
      <c r="F31" s="51">
        <v>25634</v>
      </c>
      <c r="G31" s="51">
        <v>0</v>
      </c>
      <c r="H31" s="51">
        <f t="shared" si="1"/>
        <v>25634</v>
      </c>
      <c r="I31" s="59">
        <f t="shared" si="2"/>
        <v>100</v>
      </c>
      <c r="J31" s="59" t="str">
        <f t="shared" si="2"/>
        <v>-</v>
      </c>
      <c r="K31" s="59">
        <f t="shared" si="2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103556</v>
      </c>
      <c r="D32" s="51">
        <v>0</v>
      </c>
      <c r="E32" s="51">
        <f t="shared" si="0"/>
        <v>103556</v>
      </c>
      <c r="F32" s="51">
        <v>103556</v>
      </c>
      <c r="G32" s="51">
        <v>0</v>
      </c>
      <c r="H32" s="51">
        <f t="shared" si="1"/>
        <v>103556</v>
      </c>
      <c r="I32" s="59">
        <f t="shared" si="2"/>
        <v>100</v>
      </c>
      <c r="J32" s="59" t="str">
        <f t="shared" si="2"/>
        <v>-</v>
      </c>
      <c r="K32" s="59">
        <f t="shared" si="2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67084</v>
      </c>
      <c r="D33" s="51">
        <v>0</v>
      </c>
      <c r="E33" s="51">
        <f t="shared" si="0"/>
        <v>67084</v>
      </c>
      <c r="F33" s="51">
        <v>67084</v>
      </c>
      <c r="G33" s="51">
        <v>0</v>
      </c>
      <c r="H33" s="51">
        <f t="shared" si="1"/>
        <v>67084</v>
      </c>
      <c r="I33" s="59">
        <f t="shared" si="2"/>
        <v>100</v>
      </c>
      <c r="J33" s="59" t="str">
        <f t="shared" si="2"/>
        <v>-</v>
      </c>
      <c r="K33" s="59">
        <f t="shared" si="2"/>
        <v>100</v>
      </c>
      <c r="L33" s="79">
        <v>100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21040</v>
      </c>
      <c r="D34" s="73">
        <v>0</v>
      </c>
      <c r="E34" s="73">
        <f t="shared" si="0"/>
        <v>21040</v>
      </c>
      <c r="F34" s="73">
        <v>21040</v>
      </c>
      <c r="G34" s="73">
        <v>0</v>
      </c>
      <c r="H34" s="73">
        <f t="shared" si="1"/>
        <v>21040</v>
      </c>
      <c r="I34" s="74">
        <f t="shared" si="2"/>
        <v>100</v>
      </c>
      <c r="J34" s="74" t="str">
        <f t="shared" si="2"/>
        <v>-</v>
      </c>
      <c r="K34" s="74">
        <f t="shared" si="2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6397032</v>
      </c>
      <c r="D35" s="54">
        <f t="shared" si="3"/>
        <v>0</v>
      </c>
      <c r="E35" s="54">
        <f t="shared" si="3"/>
        <v>6397032</v>
      </c>
      <c r="F35" s="54">
        <f t="shared" si="3"/>
        <v>6397032</v>
      </c>
      <c r="G35" s="54">
        <f t="shared" si="3"/>
        <v>0</v>
      </c>
      <c r="H35" s="54">
        <f t="shared" si="3"/>
        <v>6397032</v>
      </c>
      <c r="I35" s="61">
        <f t="shared" si="2"/>
        <v>100</v>
      </c>
      <c r="J35" s="61" t="str">
        <f t="shared" si="2"/>
        <v>-</v>
      </c>
      <c r="K35" s="61">
        <f t="shared" si="2"/>
        <v>100</v>
      </c>
      <c r="L35" s="81">
        <v>100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43" right="0.74803149606299213" top="0.78740157480314943" bottom="0.74803149606299213" header="0.51181102362204722" footer="0.51181102362204722"/>
  <pageSetup paperSize="9" firstPageNumber="33" orientation="portrait" useFirstPageNumber="1" r:id="rId1"/>
  <headerFooter scaleWithDoc="0" alignWithMargins="0">
    <oddFooter>&amp;C-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M35"/>
  <sheetViews>
    <sheetView view="pageBreakPreview" zoomScaleNormal="85" zoomScaleSheetLayoutView="100" workbookViewId="0">
      <selection activeCell="E29" sqref="E29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154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6684</v>
      </c>
      <c r="D10" s="50">
        <v>0</v>
      </c>
      <c r="E10" s="50">
        <f t="shared" ref="E10:E34" si="0">SUM(C10:D10)</f>
        <v>6684</v>
      </c>
      <c r="F10" s="50">
        <v>6684</v>
      </c>
      <c r="G10" s="50">
        <v>0</v>
      </c>
      <c r="H10" s="50">
        <f t="shared" ref="H10:H34" si="1">SUM(F10:G10)</f>
        <v>6684</v>
      </c>
      <c r="I10" s="58">
        <f t="shared" ref="I10:K35" si="2">IF(ISERROR(ROUND(F10/C10*100,2)),"-",ROUND(F10/C10*100,2))</f>
        <v>100</v>
      </c>
      <c r="J10" s="58" t="str">
        <f t="shared" si="2"/>
        <v>-</v>
      </c>
      <c r="K10" s="58">
        <f t="shared" si="2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0</v>
      </c>
      <c r="D11" s="51">
        <v>0</v>
      </c>
      <c r="E11" s="51">
        <f t="shared" si="0"/>
        <v>0</v>
      </c>
      <c r="F11" s="51">
        <v>0</v>
      </c>
      <c r="G11" s="51">
        <v>0</v>
      </c>
      <c r="H11" s="51">
        <f t="shared" si="1"/>
        <v>0</v>
      </c>
      <c r="I11" s="59" t="str">
        <f t="shared" si="2"/>
        <v>-</v>
      </c>
      <c r="J11" s="59" t="str">
        <f t="shared" si="2"/>
        <v>-</v>
      </c>
      <c r="K11" s="59" t="str">
        <f t="shared" si="2"/>
        <v>-</v>
      </c>
      <c r="L11" s="79" t="s">
        <v>132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0</v>
      </c>
      <c r="D12" s="51">
        <v>0</v>
      </c>
      <c r="E12" s="51">
        <f t="shared" si="0"/>
        <v>0</v>
      </c>
      <c r="F12" s="51">
        <v>0</v>
      </c>
      <c r="G12" s="51">
        <v>0</v>
      </c>
      <c r="H12" s="51">
        <f t="shared" si="1"/>
        <v>0</v>
      </c>
      <c r="I12" s="59" t="str">
        <f t="shared" si="2"/>
        <v>-</v>
      </c>
      <c r="J12" s="59" t="str">
        <f t="shared" si="2"/>
        <v>-</v>
      </c>
      <c r="K12" s="59" t="str">
        <f t="shared" si="2"/>
        <v>-</v>
      </c>
      <c r="L12" s="79" t="s">
        <v>132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0</v>
      </c>
      <c r="D13" s="51">
        <v>0</v>
      </c>
      <c r="E13" s="51">
        <f t="shared" si="0"/>
        <v>0</v>
      </c>
      <c r="F13" s="51">
        <v>0</v>
      </c>
      <c r="G13" s="51">
        <v>0</v>
      </c>
      <c r="H13" s="51">
        <f t="shared" si="1"/>
        <v>0</v>
      </c>
      <c r="I13" s="59" t="str">
        <f t="shared" si="2"/>
        <v>-</v>
      </c>
      <c r="J13" s="59" t="str">
        <f t="shared" si="2"/>
        <v>-</v>
      </c>
      <c r="K13" s="59" t="str">
        <f t="shared" si="2"/>
        <v>-</v>
      </c>
      <c r="L13" s="79" t="s">
        <v>132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12922</v>
      </c>
      <c r="D14" s="73">
        <v>0</v>
      </c>
      <c r="E14" s="73">
        <f t="shared" si="0"/>
        <v>12922</v>
      </c>
      <c r="F14" s="73">
        <v>12922</v>
      </c>
      <c r="G14" s="73">
        <v>0</v>
      </c>
      <c r="H14" s="73">
        <f t="shared" si="1"/>
        <v>12922</v>
      </c>
      <c r="I14" s="74">
        <f t="shared" si="2"/>
        <v>100</v>
      </c>
      <c r="J14" s="74" t="str">
        <f t="shared" si="2"/>
        <v>-</v>
      </c>
      <c r="K14" s="74">
        <f t="shared" si="2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0</v>
      </c>
      <c r="D15" s="51">
        <v>0</v>
      </c>
      <c r="E15" s="51">
        <f t="shared" si="0"/>
        <v>0</v>
      </c>
      <c r="F15" s="51">
        <v>0</v>
      </c>
      <c r="G15" s="51">
        <v>0</v>
      </c>
      <c r="H15" s="51">
        <f t="shared" si="1"/>
        <v>0</v>
      </c>
      <c r="I15" s="59" t="str">
        <f t="shared" si="2"/>
        <v>-</v>
      </c>
      <c r="J15" s="59" t="str">
        <f t="shared" si="2"/>
        <v>-</v>
      </c>
      <c r="K15" s="59" t="str">
        <f t="shared" si="2"/>
        <v>-</v>
      </c>
      <c r="L15" s="79" t="s">
        <v>132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0</v>
      </c>
      <c r="D16" s="51">
        <v>0</v>
      </c>
      <c r="E16" s="51">
        <f t="shared" si="0"/>
        <v>0</v>
      </c>
      <c r="F16" s="51">
        <v>0</v>
      </c>
      <c r="G16" s="51">
        <v>0</v>
      </c>
      <c r="H16" s="51">
        <f t="shared" si="1"/>
        <v>0</v>
      </c>
      <c r="I16" s="59" t="str">
        <f t="shared" si="2"/>
        <v>-</v>
      </c>
      <c r="J16" s="59" t="str">
        <f t="shared" si="2"/>
        <v>-</v>
      </c>
      <c r="K16" s="59" t="str">
        <f t="shared" si="2"/>
        <v>-</v>
      </c>
      <c r="L16" s="79" t="s">
        <v>132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29407</v>
      </c>
      <c r="D17" s="51">
        <v>0</v>
      </c>
      <c r="E17" s="51">
        <f t="shared" si="0"/>
        <v>29407</v>
      </c>
      <c r="F17" s="51">
        <v>29407</v>
      </c>
      <c r="G17" s="51">
        <v>0</v>
      </c>
      <c r="H17" s="51">
        <f t="shared" si="1"/>
        <v>29407</v>
      </c>
      <c r="I17" s="59">
        <f t="shared" si="2"/>
        <v>100</v>
      </c>
      <c r="J17" s="59" t="str">
        <f t="shared" si="2"/>
        <v>-</v>
      </c>
      <c r="K17" s="59">
        <f t="shared" si="2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73</v>
      </c>
      <c r="D18" s="51">
        <v>0</v>
      </c>
      <c r="E18" s="51">
        <f t="shared" si="0"/>
        <v>73</v>
      </c>
      <c r="F18" s="51">
        <v>73</v>
      </c>
      <c r="G18" s="51">
        <v>0</v>
      </c>
      <c r="H18" s="51">
        <f t="shared" si="1"/>
        <v>73</v>
      </c>
      <c r="I18" s="59">
        <f t="shared" si="2"/>
        <v>100</v>
      </c>
      <c r="J18" s="59" t="str">
        <f t="shared" si="2"/>
        <v>-</v>
      </c>
      <c r="K18" s="59">
        <f t="shared" si="2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0</v>
      </c>
      <c r="D19" s="73">
        <v>0</v>
      </c>
      <c r="E19" s="73">
        <f t="shared" si="0"/>
        <v>0</v>
      </c>
      <c r="F19" s="73">
        <v>0</v>
      </c>
      <c r="G19" s="73">
        <v>0</v>
      </c>
      <c r="H19" s="73">
        <f t="shared" si="1"/>
        <v>0</v>
      </c>
      <c r="I19" s="74" t="str">
        <f t="shared" si="2"/>
        <v>-</v>
      </c>
      <c r="J19" s="74" t="str">
        <f t="shared" si="2"/>
        <v>-</v>
      </c>
      <c r="K19" s="74" t="str">
        <f t="shared" si="2"/>
        <v>-</v>
      </c>
      <c r="L19" s="80" t="s">
        <v>132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0</v>
      </c>
      <c r="D20" s="51">
        <v>0</v>
      </c>
      <c r="E20" s="51">
        <f t="shared" si="0"/>
        <v>0</v>
      </c>
      <c r="F20" s="51">
        <v>0</v>
      </c>
      <c r="G20" s="51">
        <v>0</v>
      </c>
      <c r="H20" s="51">
        <f t="shared" si="1"/>
        <v>0</v>
      </c>
      <c r="I20" s="59" t="str">
        <f t="shared" si="2"/>
        <v>-</v>
      </c>
      <c r="J20" s="59" t="str">
        <f t="shared" si="2"/>
        <v>-</v>
      </c>
      <c r="K20" s="59" t="str">
        <f t="shared" si="2"/>
        <v>-</v>
      </c>
      <c r="L20" s="79" t="s">
        <v>132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0</v>
      </c>
      <c r="D21" s="51">
        <v>0</v>
      </c>
      <c r="E21" s="51">
        <f t="shared" si="0"/>
        <v>0</v>
      </c>
      <c r="F21" s="51">
        <v>0</v>
      </c>
      <c r="G21" s="51">
        <v>0</v>
      </c>
      <c r="H21" s="51">
        <f t="shared" si="1"/>
        <v>0</v>
      </c>
      <c r="I21" s="59" t="str">
        <f t="shared" si="2"/>
        <v>-</v>
      </c>
      <c r="J21" s="59" t="str">
        <f t="shared" si="2"/>
        <v>-</v>
      </c>
      <c r="K21" s="59" t="str">
        <f t="shared" si="2"/>
        <v>-</v>
      </c>
      <c r="L21" s="79" t="s">
        <v>132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0</v>
      </c>
      <c r="D22" s="51">
        <v>0</v>
      </c>
      <c r="E22" s="51">
        <f t="shared" si="0"/>
        <v>0</v>
      </c>
      <c r="F22" s="51">
        <v>0</v>
      </c>
      <c r="G22" s="51">
        <v>0</v>
      </c>
      <c r="H22" s="51">
        <f t="shared" si="1"/>
        <v>0</v>
      </c>
      <c r="I22" s="59" t="str">
        <f t="shared" si="2"/>
        <v>-</v>
      </c>
      <c r="J22" s="59" t="str">
        <f t="shared" si="2"/>
        <v>-</v>
      </c>
      <c r="K22" s="59" t="str">
        <f t="shared" si="2"/>
        <v>-</v>
      </c>
      <c r="L22" s="79" t="s">
        <v>132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0</v>
      </c>
      <c r="D23" s="51">
        <v>0</v>
      </c>
      <c r="E23" s="51">
        <f t="shared" si="0"/>
        <v>0</v>
      </c>
      <c r="F23" s="51">
        <v>0</v>
      </c>
      <c r="G23" s="51">
        <v>0</v>
      </c>
      <c r="H23" s="51">
        <f t="shared" si="1"/>
        <v>0</v>
      </c>
      <c r="I23" s="59" t="str">
        <f t="shared" si="2"/>
        <v>-</v>
      </c>
      <c r="J23" s="59" t="str">
        <f t="shared" si="2"/>
        <v>-</v>
      </c>
      <c r="K23" s="59" t="str">
        <f t="shared" si="2"/>
        <v>-</v>
      </c>
      <c r="L23" s="79" t="s">
        <v>132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0</v>
      </c>
      <c r="D24" s="73">
        <v>0</v>
      </c>
      <c r="E24" s="73">
        <f t="shared" si="0"/>
        <v>0</v>
      </c>
      <c r="F24" s="73">
        <v>0</v>
      </c>
      <c r="G24" s="73">
        <v>0</v>
      </c>
      <c r="H24" s="73">
        <f t="shared" si="1"/>
        <v>0</v>
      </c>
      <c r="I24" s="74" t="str">
        <f t="shared" si="2"/>
        <v>-</v>
      </c>
      <c r="J24" s="74" t="str">
        <f t="shared" si="2"/>
        <v>-</v>
      </c>
      <c r="K24" s="74" t="str">
        <f t="shared" si="2"/>
        <v>-</v>
      </c>
      <c r="L24" s="80" t="s">
        <v>132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0</v>
      </c>
      <c r="D25" s="51">
        <v>0</v>
      </c>
      <c r="E25" s="51">
        <f t="shared" si="0"/>
        <v>0</v>
      </c>
      <c r="F25" s="51">
        <v>0</v>
      </c>
      <c r="G25" s="51">
        <v>0</v>
      </c>
      <c r="H25" s="51">
        <f t="shared" si="1"/>
        <v>0</v>
      </c>
      <c r="I25" s="59" t="str">
        <f t="shared" si="2"/>
        <v>-</v>
      </c>
      <c r="J25" s="59" t="str">
        <f t="shared" si="2"/>
        <v>-</v>
      </c>
      <c r="K25" s="59" t="str">
        <f t="shared" si="2"/>
        <v>-</v>
      </c>
      <c r="L25" s="79" t="s">
        <v>132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0</v>
      </c>
      <c r="D26" s="51">
        <v>0</v>
      </c>
      <c r="E26" s="51">
        <f t="shared" si="0"/>
        <v>0</v>
      </c>
      <c r="F26" s="51">
        <v>0</v>
      </c>
      <c r="G26" s="51">
        <v>0</v>
      </c>
      <c r="H26" s="51">
        <f t="shared" si="1"/>
        <v>0</v>
      </c>
      <c r="I26" s="59" t="str">
        <f t="shared" si="2"/>
        <v>-</v>
      </c>
      <c r="J26" s="59" t="str">
        <f t="shared" si="2"/>
        <v>-</v>
      </c>
      <c r="K26" s="59" t="str">
        <f t="shared" si="2"/>
        <v>-</v>
      </c>
      <c r="L26" s="79" t="s">
        <v>132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0</v>
      </c>
      <c r="D27" s="51">
        <v>0</v>
      </c>
      <c r="E27" s="51">
        <f t="shared" si="0"/>
        <v>0</v>
      </c>
      <c r="F27" s="51">
        <v>0</v>
      </c>
      <c r="G27" s="51">
        <v>0</v>
      </c>
      <c r="H27" s="51">
        <f t="shared" si="1"/>
        <v>0</v>
      </c>
      <c r="I27" s="59" t="str">
        <f t="shared" si="2"/>
        <v>-</v>
      </c>
      <c r="J27" s="59" t="str">
        <f t="shared" si="2"/>
        <v>-</v>
      </c>
      <c r="K27" s="59" t="str">
        <f t="shared" si="2"/>
        <v>-</v>
      </c>
      <c r="L27" s="79" t="s">
        <v>132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0</v>
      </c>
      <c r="D28" s="51">
        <v>0</v>
      </c>
      <c r="E28" s="51">
        <f t="shared" si="0"/>
        <v>0</v>
      </c>
      <c r="F28" s="51">
        <v>0</v>
      </c>
      <c r="G28" s="51">
        <v>0</v>
      </c>
      <c r="H28" s="51">
        <f t="shared" si="1"/>
        <v>0</v>
      </c>
      <c r="I28" s="59" t="str">
        <f t="shared" si="2"/>
        <v>-</v>
      </c>
      <c r="J28" s="59" t="str">
        <f t="shared" si="2"/>
        <v>-</v>
      </c>
      <c r="K28" s="59" t="str">
        <f t="shared" si="2"/>
        <v>-</v>
      </c>
      <c r="L28" s="79" t="s">
        <v>132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73">
        <f t="shared" si="0"/>
        <v>0</v>
      </c>
      <c r="F29" s="73">
        <v>0</v>
      </c>
      <c r="G29" s="73">
        <v>0</v>
      </c>
      <c r="H29" s="73">
        <f t="shared" si="1"/>
        <v>0</v>
      </c>
      <c r="I29" s="74" t="str">
        <f t="shared" si="2"/>
        <v>-</v>
      </c>
      <c r="J29" s="74" t="str">
        <f t="shared" si="2"/>
        <v>-</v>
      </c>
      <c r="K29" s="74" t="str">
        <f t="shared" si="2"/>
        <v>-</v>
      </c>
      <c r="L29" s="80" t="s">
        <v>132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0</v>
      </c>
      <c r="D30" s="51">
        <v>0</v>
      </c>
      <c r="E30" s="51">
        <f t="shared" si="0"/>
        <v>0</v>
      </c>
      <c r="F30" s="51">
        <v>0</v>
      </c>
      <c r="G30" s="51">
        <v>0</v>
      </c>
      <c r="H30" s="51">
        <f t="shared" si="1"/>
        <v>0</v>
      </c>
      <c r="I30" s="59" t="str">
        <f t="shared" si="2"/>
        <v>-</v>
      </c>
      <c r="J30" s="59" t="str">
        <f t="shared" si="2"/>
        <v>-</v>
      </c>
      <c r="K30" s="59" t="str">
        <f t="shared" si="2"/>
        <v>-</v>
      </c>
      <c r="L30" s="79" t="s">
        <v>132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0</v>
      </c>
      <c r="D31" s="51">
        <v>0</v>
      </c>
      <c r="E31" s="51">
        <f t="shared" si="0"/>
        <v>0</v>
      </c>
      <c r="F31" s="51">
        <v>0</v>
      </c>
      <c r="G31" s="51">
        <v>0</v>
      </c>
      <c r="H31" s="51">
        <f t="shared" si="1"/>
        <v>0</v>
      </c>
      <c r="I31" s="59" t="str">
        <f t="shared" si="2"/>
        <v>-</v>
      </c>
      <c r="J31" s="59" t="str">
        <f t="shared" si="2"/>
        <v>-</v>
      </c>
      <c r="K31" s="59" t="str">
        <f t="shared" si="2"/>
        <v>-</v>
      </c>
      <c r="L31" s="79" t="s">
        <v>132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0</v>
      </c>
      <c r="D32" s="51">
        <v>0</v>
      </c>
      <c r="E32" s="51">
        <f t="shared" si="0"/>
        <v>0</v>
      </c>
      <c r="F32" s="51">
        <v>0</v>
      </c>
      <c r="G32" s="51">
        <v>0</v>
      </c>
      <c r="H32" s="51">
        <f t="shared" si="1"/>
        <v>0</v>
      </c>
      <c r="I32" s="59" t="str">
        <f t="shared" si="2"/>
        <v>-</v>
      </c>
      <c r="J32" s="59" t="str">
        <f t="shared" si="2"/>
        <v>-</v>
      </c>
      <c r="K32" s="59" t="str">
        <f t="shared" si="2"/>
        <v>-</v>
      </c>
      <c r="L32" s="79" t="s">
        <v>132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0</v>
      </c>
      <c r="D33" s="51">
        <v>0</v>
      </c>
      <c r="E33" s="51">
        <f t="shared" si="0"/>
        <v>0</v>
      </c>
      <c r="F33" s="51">
        <v>0</v>
      </c>
      <c r="G33" s="51">
        <v>0</v>
      </c>
      <c r="H33" s="51">
        <f t="shared" si="1"/>
        <v>0</v>
      </c>
      <c r="I33" s="59" t="str">
        <f t="shared" si="2"/>
        <v>-</v>
      </c>
      <c r="J33" s="59" t="str">
        <f t="shared" si="2"/>
        <v>-</v>
      </c>
      <c r="K33" s="59" t="str">
        <f t="shared" si="2"/>
        <v>-</v>
      </c>
      <c r="L33" s="79" t="s">
        <v>132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0</v>
      </c>
      <c r="D34" s="73">
        <v>0</v>
      </c>
      <c r="E34" s="73">
        <f t="shared" si="0"/>
        <v>0</v>
      </c>
      <c r="F34" s="73">
        <v>0</v>
      </c>
      <c r="G34" s="73">
        <v>0</v>
      </c>
      <c r="H34" s="73">
        <f t="shared" si="1"/>
        <v>0</v>
      </c>
      <c r="I34" s="74" t="str">
        <f t="shared" si="2"/>
        <v>-</v>
      </c>
      <c r="J34" s="74" t="str">
        <f t="shared" si="2"/>
        <v>-</v>
      </c>
      <c r="K34" s="74" t="str">
        <f t="shared" si="2"/>
        <v>-</v>
      </c>
      <c r="L34" s="80" t="s">
        <v>132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49086</v>
      </c>
      <c r="D35" s="54">
        <f t="shared" si="3"/>
        <v>0</v>
      </c>
      <c r="E35" s="54">
        <f t="shared" si="3"/>
        <v>49086</v>
      </c>
      <c r="F35" s="54">
        <f t="shared" si="3"/>
        <v>49086</v>
      </c>
      <c r="G35" s="54">
        <f t="shared" si="3"/>
        <v>0</v>
      </c>
      <c r="H35" s="54">
        <f t="shared" si="3"/>
        <v>49086</v>
      </c>
      <c r="I35" s="61">
        <f t="shared" si="2"/>
        <v>100</v>
      </c>
      <c r="J35" s="61" t="str">
        <f t="shared" si="2"/>
        <v>-</v>
      </c>
      <c r="K35" s="61">
        <f t="shared" si="2"/>
        <v>100</v>
      </c>
      <c r="L35" s="81">
        <v>100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35" orientation="portrait" useFirstPageNumber="1" r:id="rId1"/>
  <headerFooter scaleWithDoc="0" alignWithMargins="0"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view="pageBreakPreview" zoomScaleNormal="85" zoomScaleSheetLayoutView="100" workbookViewId="0">
      <selection activeCell="A4" sqref="A4"/>
    </sheetView>
  </sheetViews>
  <sheetFormatPr defaultColWidth="10.625" defaultRowHeight="15" customHeight="1" x14ac:dyDescent="0.15"/>
  <cols>
    <col min="1" max="1" width="5" style="14" customWidth="1"/>
    <col min="2" max="2" width="21.25" style="14" customWidth="1"/>
    <col min="3" max="3" width="3.5" style="15" bestFit="1" customWidth="1"/>
    <col min="4" max="9" width="16.125" style="14" customWidth="1"/>
    <col min="10" max="13" width="13.625" style="14" customWidth="1"/>
    <col min="14" max="14" width="3.5" style="15" customWidth="1"/>
    <col min="15" max="16384" width="10.625" style="14"/>
  </cols>
  <sheetData>
    <row r="1" spans="1:14" s="16" customFormat="1" ht="15" customHeight="1" x14ac:dyDescent="0.15">
      <c r="A1" s="16" t="str">
        <f>目次!A6</f>
        <v>令和２年度　市町村税の徴収実績調</v>
      </c>
      <c r="C1" s="39"/>
      <c r="N1" s="39"/>
    </row>
    <row r="2" spans="1:14" s="16" customFormat="1" ht="15" customHeight="1" x14ac:dyDescent="0.15">
      <c r="A2" s="16" t="s">
        <v>19</v>
      </c>
      <c r="C2" s="39"/>
      <c r="N2" s="39"/>
    </row>
    <row r="4" spans="1:14" ht="15" customHeight="1" x14ac:dyDescent="0.15">
      <c r="A4" s="14" t="s">
        <v>64</v>
      </c>
    </row>
    <row r="5" spans="1:14" ht="15" customHeight="1" x14ac:dyDescent="0.15">
      <c r="I5" s="57"/>
      <c r="J5" s="57"/>
    </row>
    <row r="6" spans="1:14" ht="20.100000000000001" customHeight="1" x14ac:dyDescent="0.15">
      <c r="A6" s="17"/>
      <c r="B6" s="29" t="s">
        <v>0</v>
      </c>
      <c r="C6" s="94" t="s">
        <v>131</v>
      </c>
      <c r="D6" s="46" t="s">
        <v>54</v>
      </c>
      <c r="E6" s="55"/>
      <c r="F6" s="56"/>
      <c r="G6" s="91" t="s">
        <v>41</v>
      </c>
      <c r="H6" s="92"/>
      <c r="I6" s="93"/>
      <c r="J6" s="46" t="s">
        <v>66</v>
      </c>
      <c r="K6" s="55"/>
      <c r="L6" s="55"/>
      <c r="M6" s="55"/>
      <c r="N6" s="94" t="s">
        <v>131</v>
      </c>
    </row>
    <row r="7" spans="1:14" ht="20.100000000000001" customHeight="1" x14ac:dyDescent="0.15">
      <c r="A7" s="18"/>
      <c r="B7" s="30"/>
      <c r="C7" s="95"/>
      <c r="D7" s="47" t="s">
        <v>1</v>
      </c>
      <c r="E7" s="47" t="s">
        <v>6</v>
      </c>
      <c r="F7" s="47" t="s">
        <v>10</v>
      </c>
      <c r="G7" s="47" t="s">
        <v>1</v>
      </c>
      <c r="H7" s="47" t="s">
        <v>6</v>
      </c>
      <c r="I7" s="47" t="s">
        <v>10</v>
      </c>
      <c r="J7" s="97" t="s">
        <v>109</v>
      </c>
      <c r="K7" s="97" t="s">
        <v>110</v>
      </c>
      <c r="L7" s="97" t="s">
        <v>111</v>
      </c>
      <c r="M7" s="99" t="s">
        <v>4</v>
      </c>
      <c r="N7" s="95"/>
    </row>
    <row r="8" spans="1:14" ht="20.100000000000001" customHeight="1" x14ac:dyDescent="0.15">
      <c r="A8" s="18"/>
      <c r="B8" s="30"/>
      <c r="C8" s="95"/>
      <c r="D8" s="48" t="s">
        <v>113</v>
      </c>
      <c r="E8" s="48" t="s">
        <v>114</v>
      </c>
      <c r="F8" s="48" t="s">
        <v>106</v>
      </c>
      <c r="G8" s="48" t="s">
        <v>37</v>
      </c>
      <c r="H8" s="48" t="s">
        <v>17</v>
      </c>
      <c r="I8" s="48" t="s">
        <v>115</v>
      </c>
      <c r="J8" s="98"/>
      <c r="K8" s="98"/>
      <c r="L8" s="98"/>
      <c r="M8" s="100"/>
      <c r="N8" s="95"/>
    </row>
    <row r="9" spans="1:14" ht="20.100000000000001" customHeight="1" x14ac:dyDescent="0.15">
      <c r="A9" s="19" t="s">
        <v>7</v>
      </c>
      <c r="B9" s="31"/>
      <c r="C9" s="96"/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5</v>
      </c>
      <c r="J9" s="49" t="s">
        <v>67</v>
      </c>
      <c r="K9" s="49" t="s">
        <v>67</v>
      </c>
      <c r="L9" s="49" t="s">
        <v>67</v>
      </c>
      <c r="M9" s="62" t="s">
        <v>67</v>
      </c>
      <c r="N9" s="96"/>
    </row>
    <row r="10" spans="1:14" ht="20.100000000000001" customHeight="1" x14ac:dyDescent="0.15">
      <c r="A10" s="20" t="s">
        <v>103</v>
      </c>
      <c r="B10" s="32"/>
      <c r="C10" s="40">
        <v>1</v>
      </c>
      <c r="D10" s="50">
        <f>+D11</f>
        <v>110539933</v>
      </c>
      <c r="E10" s="50">
        <f>+E11</f>
        <v>4910420</v>
      </c>
      <c r="F10" s="50">
        <f t="shared" ref="F10:F37" si="0">SUM(D10:E10)</f>
        <v>115450353</v>
      </c>
      <c r="G10" s="50">
        <f>+G11</f>
        <v>109160210</v>
      </c>
      <c r="H10" s="50">
        <f>+H11</f>
        <v>949620</v>
      </c>
      <c r="I10" s="50">
        <f t="shared" ref="I10:I37" si="1">SUM(G10:H10)</f>
        <v>110109830</v>
      </c>
      <c r="J10" s="58">
        <f t="shared" ref="J10:L39" si="2">IF(ISERROR(ROUND(G10/D10*100,2)),"-",ROUND(G10/D10*100,2))</f>
        <v>98.75</v>
      </c>
      <c r="K10" s="58">
        <f t="shared" si="2"/>
        <v>19.34</v>
      </c>
      <c r="L10" s="58">
        <f t="shared" si="2"/>
        <v>95.37</v>
      </c>
      <c r="M10" s="58">
        <f>'2(p.3-4)'!L35</f>
        <v>95.35</v>
      </c>
      <c r="N10" s="40">
        <v>1</v>
      </c>
    </row>
    <row r="11" spans="1:14" ht="20.100000000000001" customHeight="1" x14ac:dyDescent="0.15">
      <c r="A11" s="21" t="s">
        <v>13</v>
      </c>
      <c r="B11" s="33"/>
      <c r="C11" s="41">
        <v>2</v>
      </c>
      <c r="D11" s="51">
        <f>+D12+D18+D24+D27+D28+D29</f>
        <v>110539933</v>
      </c>
      <c r="E11" s="51">
        <f>+E12+E18+E24+E27+E28+E29</f>
        <v>4910420</v>
      </c>
      <c r="F11" s="51">
        <f t="shared" si="0"/>
        <v>115450353</v>
      </c>
      <c r="G11" s="51">
        <f>+G12+G18+G24+G27+G28+G29</f>
        <v>109160210</v>
      </c>
      <c r="H11" s="51">
        <f>+H12+H18+H24+H27+H28+H29</f>
        <v>949620</v>
      </c>
      <c r="I11" s="51">
        <f t="shared" si="1"/>
        <v>110109830</v>
      </c>
      <c r="J11" s="59">
        <f t="shared" si="2"/>
        <v>98.75</v>
      </c>
      <c r="K11" s="59">
        <f t="shared" si="2"/>
        <v>19.34</v>
      </c>
      <c r="L11" s="59">
        <f t="shared" si="2"/>
        <v>95.37</v>
      </c>
      <c r="M11" s="59">
        <f>'2(p.3-4)'!L35</f>
        <v>95.35</v>
      </c>
      <c r="N11" s="41">
        <v>2</v>
      </c>
    </row>
    <row r="12" spans="1:14" ht="20.100000000000001" customHeight="1" x14ac:dyDescent="0.15">
      <c r="A12" s="22" t="s">
        <v>65</v>
      </c>
      <c r="B12" s="33"/>
      <c r="C12" s="41">
        <v>3</v>
      </c>
      <c r="D12" s="51">
        <f>+D13+D14+D16+D17</f>
        <v>46697072</v>
      </c>
      <c r="E12" s="51">
        <f>+E13+E14+E16+E17</f>
        <v>1313680</v>
      </c>
      <c r="F12" s="51">
        <f t="shared" si="0"/>
        <v>48010752</v>
      </c>
      <c r="G12" s="51">
        <f>+G13+G14+G16+G17</f>
        <v>46313894</v>
      </c>
      <c r="H12" s="51">
        <f>+H13+H14+H16+H17</f>
        <v>329432</v>
      </c>
      <c r="I12" s="51">
        <f t="shared" si="1"/>
        <v>46643326</v>
      </c>
      <c r="J12" s="59">
        <f t="shared" si="2"/>
        <v>99.18</v>
      </c>
      <c r="K12" s="59">
        <f t="shared" si="2"/>
        <v>25.08</v>
      </c>
      <c r="L12" s="59">
        <f t="shared" si="2"/>
        <v>97.15</v>
      </c>
      <c r="M12" s="59">
        <f>'3(p.5-6)'!L35</f>
        <v>97.09</v>
      </c>
      <c r="N12" s="41">
        <v>3</v>
      </c>
    </row>
    <row r="13" spans="1:14" ht="20.100000000000001" customHeight="1" x14ac:dyDescent="0.15">
      <c r="A13" s="23" t="s">
        <v>116</v>
      </c>
      <c r="B13" s="33"/>
      <c r="C13" s="41">
        <v>4</v>
      </c>
      <c r="D13" s="51">
        <f>'4(p.7-8)'!C35</f>
        <v>1659247</v>
      </c>
      <c r="E13" s="51">
        <f>'4(p.7-8)'!D35</f>
        <v>53327</v>
      </c>
      <c r="F13" s="51">
        <f t="shared" si="0"/>
        <v>1712574</v>
      </c>
      <c r="G13" s="51">
        <f>'4(p.7-8)'!F35</f>
        <v>1646153</v>
      </c>
      <c r="H13" s="51">
        <f>'4(p.7-8)'!G35</f>
        <v>13881</v>
      </c>
      <c r="I13" s="51">
        <f t="shared" si="1"/>
        <v>1660034</v>
      </c>
      <c r="J13" s="59">
        <f t="shared" si="2"/>
        <v>99.21</v>
      </c>
      <c r="K13" s="59">
        <f t="shared" si="2"/>
        <v>26.03</v>
      </c>
      <c r="L13" s="59">
        <f t="shared" si="2"/>
        <v>96.93</v>
      </c>
      <c r="M13" s="59">
        <f>'4(p.7-8)'!L35</f>
        <v>96.56</v>
      </c>
      <c r="N13" s="41">
        <v>4</v>
      </c>
    </row>
    <row r="14" spans="1:14" ht="20.100000000000001" customHeight="1" x14ac:dyDescent="0.15">
      <c r="A14" s="23" t="s">
        <v>117</v>
      </c>
      <c r="B14" s="33"/>
      <c r="C14" s="41">
        <v>5</v>
      </c>
      <c r="D14" s="51">
        <f>'5(p.9-10)'!C35</f>
        <v>37400407</v>
      </c>
      <c r="E14" s="51">
        <f>'5(p.9-10)'!D35</f>
        <v>1160104</v>
      </c>
      <c r="F14" s="51">
        <f t="shared" si="0"/>
        <v>38560511</v>
      </c>
      <c r="G14" s="51">
        <f>'5(p.9-10)'!F35</f>
        <v>37154152</v>
      </c>
      <c r="H14" s="51">
        <f>'5(p.9-10)'!G35</f>
        <v>297194</v>
      </c>
      <c r="I14" s="51">
        <f t="shared" si="1"/>
        <v>37451346</v>
      </c>
      <c r="J14" s="59">
        <f t="shared" si="2"/>
        <v>99.34</v>
      </c>
      <c r="K14" s="59">
        <f t="shared" si="2"/>
        <v>25.62</v>
      </c>
      <c r="L14" s="59">
        <f t="shared" si="2"/>
        <v>97.12</v>
      </c>
      <c r="M14" s="59">
        <f>'5(p.9-10)'!L35</f>
        <v>96.72</v>
      </c>
      <c r="N14" s="41">
        <v>5</v>
      </c>
    </row>
    <row r="15" spans="1:14" ht="20.100000000000001" customHeight="1" x14ac:dyDescent="0.15">
      <c r="A15" s="24" t="s">
        <v>12</v>
      </c>
      <c r="B15" s="33"/>
      <c r="C15" s="41">
        <v>6</v>
      </c>
      <c r="D15" s="51">
        <f>'6(p.11-12)'!C35</f>
        <v>359343</v>
      </c>
      <c r="E15" s="51">
        <f>'6(p.11-12)'!D35</f>
        <v>0</v>
      </c>
      <c r="F15" s="51">
        <f t="shared" si="0"/>
        <v>359343</v>
      </c>
      <c r="G15" s="51">
        <f>'6(p.11-12)'!F35</f>
        <v>359343</v>
      </c>
      <c r="H15" s="51">
        <f>'6(p.11-12)'!G35</f>
        <v>0</v>
      </c>
      <c r="I15" s="51">
        <f t="shared" si="1"/>
        <v>359343</v>
      </c>
      <c r="J15" s="59">
        <f t="shared" si="2"/>
        <v>100</v>
      </c>
      <c r="K15" s="59" t="str">
        <f t="shared" si="2"/>
        <v>-</v>
      </c>
      <c r="L15" s="59">
        <f t="shared" si="2"/>
        <v>100</v>
      </c>
      <c r="M15" s="59">
        <f>'6(p.11-12)'!L35</f>
        <v>100</v>
      </c>
      <c r="N15" s="41">
        <v>6</v>
      </c>
    </row>
    <row r="16" spans="1:14" ht="20.100000000000001" customHeight="1" x14ac:dyDescent="0.15">
      <c r="A16" s="23" t="s">
        <v>26</v>
      </c>
      <c r="B16" s="33"/>
      <c r="C16" s="41">
        <v>7</v>
      </c>
      <c r="D16" s="51">
        <f>'7(p.13-14)'!C35</f>
        <v>2965637</v>
      </c>
      <c r="E16" s="51">
        <f>'7(p.13-14)'!D35</f>
        <v>80858</v>
      </c>
      <c r="F16" s="51">
        <f t="shared" si="0"/>
        <v>3046495</v>
      </c>
      <c r="G16" s="51">
        <f>'7(p.13-14)'!F35</f>
        <v>2915305</v>
      </c>
      <c r="H16" s="51">
        <f>'7(p.13-14)'!G35</f>
        <v>15158</v>
      </c>
      <c r="I16" s="51">
        <f t="shared" si="1"/>
        <v>2930463</v>
      </c>
      <c r="J16" s="59">
        <f t="shared" si="2"/>
        <v>98.3</v>
      </c>
      <c r="K16" s="59">
        <f t="shared" si="2"/>
        <v>18.75</v>
      </c>
      <c r="L16" s="59">
        <f t="shared" si="2"/>
        <v>96.19</v>
      </c>
      <c r="M16" s="59">
        <f>'7(p.13-14)'!L35</f>
        <v>97.18</v>
      </c>
      <c r="N16" s="41">
        <v>7</v>
      </c>
    </row>
    <row r="17" spans="1:14" ht="20.100000000000001" customHeight="1" x14ac:dyDescent="0.15">
      <c r="A17" s="23" t="s">
        <v>118</v>
      </c>
      <c r="B17" s="33"/>
      <c r="C17" s="41">
        <v>8</v>
      </c>
      <c r="D17" s="51">
        <f>'8(p.15-16)'!C35</f>
        <v>4671781</v>
      </c>
      <c r="E17" s="51">
        <f>'8(p.15-16)'!D35</f>
        <v>19391</v>
      </c>
      <c r="F17" s="51">
        <f t="shared" si="0"/>
        <v>4691172</v>
      </c>
      <c r="G17" s="51">
        <f>'8(p.15-16)'!F35</f>
        <v>4598284</v>
      </c>
      <c r="H17" s="51">
        <f>'8(p.15-16)'!G35</f>
        <v>3199</v>
      </c>
      <c r="I17" s="51">
        <f t="shared" si="1"/>
        <v>4601483</v>
      </c>
      <c r="J17" s="59">
        <f t="shared" si="2"/>
        <v>98.43</v>
      </c>
      <c r="K17" s="59">
        <f t="shared" si="2"/>
        <v>16.5</v>
      </c>
      <c r="L17" s="59">
        <f t="shared" si="2"/>
        <v>98.09</v>
      </c>
      <c r="M17" s="59">
        <f>'8(p.15-16)'!L35</f>
        <v>99.58</v>
      </c>
      <c r="N17" s="41">
        <v>8</v>
      </c>
    </row>
    <row r="18" spans="1:14" ht="20.100000000000001" customHeight="1" x14ac:dyDescent="0.15">
      <c r="A18" s="22" t="s">
        <v>22</v>
      </c>
      <c r="B18" s="33"/>
      <c r="C18" s="41">
        <v>9</v>
      </c>
      <c r="D18" s="51">
        <f>+D19+D23</f>
        <v>54128714</v>
      </c>
      <c r="E18" s="51">
        <f>+E19+E23</f>
        <v>3468479</v>
      </c>
      <c r="F18" s="51">
        <f t="shared" si="0"/>
        <v>57597193</v>
      </c>
      <c r="G18" s="51">
        <f>+G19+G23</f>
        <v>53163021</v>
      </c>
      <c r="H18" s="51">
        <f>+H19+H23</f>
        <v>590495</v>
      </c>
      <c r="I18" s="51">
        <f t="shared" si="1"/>
        <v>53753516</v>
      </c>
      <c r="J18" s="59">
        <f t="shared" si="2"/>
        <v>98.22</v>
      </c>
      <c r="K18" s="59">
        <f t="shared" si="2"/>
        <v>17.02</v>
      </c>
      <c r="L18" s="59">
        <f t="shared" si="2"/>
        <v>93.33</v>
      </c>
      <c r="M18" s="59">
        <f>'9(p.17-18)'!L35</f>
        <v>93.3</v>
      </c>
      <c r="N18" s="41">
        <v>9</v>
      </c>
    </row>
    <row r="19" spans="1:14" ht="20.100000000000001" customHeight="1" x14ac:dyDescent="0.15">
      <c r="A19" s="23" t="s">
        <v>119</v>
      </c>
      <c r="B19" s="33"/>
      <c r="C19" s="41">
        <v>10</v>
      </c>
      <c r="D19" s="51">
        <f>+D20+D21+D22</f>
        <v>52511852</v>
      </c>
      <c r="E19" s="51">
        <f>+E20+E21+E22</f>
        <v>3468479</v>
      </c>
      <c r="F19" s="51">
        <f t="shared" si="0"/>
        <v>55980331</v>
      </c>
      <c r="G19" s="51">
        <f>+G20+G21+G22</f>
        <v>51546159</v>
      </c>
      <c r="H19" s="51">
        <f>+H20+H21+H22</f>
        <v>590495</v>
      </c>
      <c r="I19" s="51">
        <f t="shared" si="1"/>
        <v>52136654</v>
      </c>
      <c r="J19" s="59">
        <f t="shared" si="2"/>
        <v>98.16</v>
      </c>
      <c r="K19" s="59">
        <f t="shared" si="2"/>
        <v>17.02</v>
      </c>
      <c r="L19" s="59">
        <f t="shared" si="2"/>
        <v>93.13</v>
      </c>
      <c r="M19" s="59">
        <f>'10(p.19-20)'!L35</f>
        <v>93.1</v>
      </c>
      <c r="N19" s="41">
        <v>10</v>
      </c>
    </row>
    <row r="20" spans="1:14" ht="20.100000000000001" customHeight="1" x14ac:dyDescent="0.15">
      <c r="A20" s="24" t="s">
        <v>120</v>
      </c>
      <c r="B20" s="33"/>
      <c r="C20" s="41">
        <v>11</v>
      </c>
      <c r="D20" s="51">
        <f>'11(p.21-22)'!C35</f>
        <v>13397686</v>
      </c>
      <c r="E20" s="51">
        <f>'11(p.21-22)'!D35</f>
        <v>973914</v>
      </c>
      <c r="F20" s="51">
        <f t="shared" si="0"/>
        <v>14371600</v>
      </c>
      <c r="G20" s="51">
        <f>'11(p.21-22)'!F35</f>
        <v>13143891</v>
      </c>
      <c r="H20" s="51">
        <f>'11(p.21-22)'!G35</f>
        <v>168009</v>
      </c>
      <c r="I20" s="51">
        <f t="shared" si="1"/>
        <v>13311900</v>
      </c>
      <c r="J20" s="59">
        <f t="shared" si="2"/>
        <v>98.11</v>
      </c>
      <c r="K20" s="59">
        <f t="shared" si="2"/>
        <v>17.25</v>
      </c>
      <c r="L20" s="59">
        <f t="shared" si="2"/>
        <v>92.63</v>
      </c>
      <c r="M20" s="59">
        <f>'11(p.21-22)'!L35</f>
        <v>92.49</v>
      </c>
      <c r="N20" s="41">
        <v>11</v>
      </c>
    </row>
    <row r="21" spans="1:14" ht="20.100000000000001" customHeight="1" x14ac:dyDescent="0.15">
      <c r="A21" s="24" t="s">
        <v>121</v>
      </c>
      <c r="B21" s="33"/>
      <c r="C21" s="41">
        <v>12</v>
      </c>
      <c r="D21" s="51">
        <f>'12(p.23-24)'!C35</f>
        <v>26018353</v>
      </c>
      <c r="E21" s="51">
        <f>'12(p.23-24)'!D35</f>
        <v>1903257</v>
      </c>
      <c r="F21" s="51">
        <f t="shared" si="0"/>
        <v>27921610</v>
      </c>
      <c r="G21" s="51">
        <f>'12(p.23-24)'!F35</f>
        <v>25521821</v>
      </c>
      <c r="H21" s="51">
        <f>'12(p.23-24)'!G35</f>
        <v>328570</v>
      </c>
      <c r="I21" s="51">
        <f t="shared" si="1"/>
        <v>25850391</v>
      </c>
      <c r="J21" s="59">
        <f t="shared" si="2"/>
        <v>98.09</v>
      </c>
      <c r="K21" s="59">
        <f t="shared" si="2"/>
        <v>17.260000000000002</v>
      </c>
      <c r="L21" s="59">
        <f t="shared" si="2"/>
        <v>92.58</v>
      </c>
      <c r="M21" s="59">
        <f>'12(p.23-24)'!L35</f>
        <v>92.43</v>
      </c>
      <c r="N21" s="41">
        <v>12</v>
      </c>
    </row>
    <row r="22" spans="1:14" ht="20.100000000000001" customHeight="1" x14ac:dyDescent="0.15">
      <c r="A22" s="24" t="s">
        <v>122</v>
      </c>
      <c r="B22" s="33"/>
      <c r="C22" s="41">
        <v>13</v>
      </c>
      <c r="D22" s="51">
        <f>'13(p.25-26)'!C35</f>
        <v>13095813</v>
      </c>
      <c r="E22" s="51">
        <f>'13(p.25-26)'!D35</f>
        <v>591308</v>
      </c>
      <c r="F22" s="51">
        <f t="shared" si="0"/>
        <v>13687121</v>
      </c>
      <c r="G22" s="51">
        <f>'13(p.25-26)'!F35</f>
        <v>12880447</v>
      </c>
      <c r="H22" s="51">
        <f>'13(p.25-26)'!G35</f>
        <v>93916</v>
      </c>
      <c r="I22" s="51">
        <f t="shared" si="1"/>
        <v>12974363</v>
      </c>
      <c r="J22" s="59">
        <f t="shared" si="2"/>
        <v>98.36</v>
      </c>
      <c r="K22" s="59">
        <f t="shared" si="2"/>
        <v>15.88</v>
      </c>
      <c r="L22" s="59">
        <f t="shared" si="2"/>
        <v>94.79</v>
      </c>
      <c r="M22" s="59">
        <f>'13(p.25-26)'!L35</f>
        <v>95.12</v>
      </c>
      <c r="N22" s="41">
        <v>13</v>
      </c>
    </row>
    <row r="23" spans="1:14" ht="20.100000000000001" customHeight="1" x14ac:dyDescent="0.15">
      <c r="A23" s="23" t="s">
        <v>105</v>
      </c>
      <c r="B23" s="33"/>
      <c r="C23" s="41">
        <v>14</v>
      </c>
      <c r="D23" s="51">
        <f>'14(p.27-28)'!C35</f>
        <v>1616862</v>
      </c>
      <c r="E23" s="51">
        <f>'14(p.27-28)'!D35</f>
        <v>0</v>
      </c>
      <c r="F23" s="51">
        <f t="shared" si="0"/>
        <v>1616862</v>
      </c>
      <c r="G23" s="51">
        <f>'14(p.27-28)'!F35</f>
        <v>1616862</v>
      </c>
      <c r="H23" s="51">
        <f>'14(p.27-28)'!G35</f>
        <v>0</v>
      </c>
      <c r="I23" s="51">
        <f t="shared" si="1"/>
        <v>1616862</v>
      </c>
      <c r="J23" s="59">
        <f t="shared" si="2"/>
        <v>100</v>
      </c>
      <c r="K23" s="59" t="str">
        <f t="shared" si="2"/>
        <v>-</v>
      </c>
      <c r="L23" s="59">
        <f t="shared" si="2"/>
        <v>100</v>
      </c>
      <c r="M23" s="59">
        <f>'14(p.27-28)'!L35</f>
        <v>100</v>
      </c>
      <c r="N23" s="41">
        <v>14</v>
      </c>
    </row>
    <row r="24" spans="1:14" ht="20.100000000000001" customHeight="1" x14ac:dyDescent="0.15">
      <c r="A24" s="22" t="s">
        <v>123</v>
      </c>
      <c r="B24" s="33"/>
      <c r="C24" s="41">
        <v>15</v>
      </c>
      <c r="D24" s="51">
        <f>+D25+D26</f>
        <v>3268029</v>
      </c>
      <c r="E24" s="51">
        <f>+E25+E26</f>
        <v>128261</v>
      </c>
      <c r="F24" s="51">
        <f t="shared" si="0"/>
        <v>3396290</v>
      </c>
      <c r="G24" s="51">
        <f>+G25+G26</f>
        <v>3237177</v>
      </c>
      <c r="H24" s="51">
        <f>+H25+H26</f>
        <v>29693</v>
      </c>
      <c r="I24" s="51">
        <f t="shared" si="1"/>
        <v>3266870</v>
      </c>
      <c r="J24" s="59">
        <f t="shared" si="2"/>
        <v>99.06</v>
      </c>
      <c r="K24" s="59">
        <f t="shared" si="2"/>
        <v>23.15</v>
      </c>
      <c r="L24" s="59">
        <f t="shared" si="2"/>
        <v>96.19</v>
      </c>
      <c r="M24" s="59">
        <v>95.63</v>
      </c>
      <c r="N24" s="41">
        <v>15</v>
      </c>
    </row>
    <row r="25" spans="1:14" ht="20.100000000000001" customHeight="1" x14ac:dyDescent="0.15">
      <c r="A25" s="22"/>
      <c r="B25" s="34" t="s">
        <v>163</v>
      </c>
      <c r="C25" s="41">
        <v>16</v>
      </c>
      <c r="D25" s="51">
        <f>'15(p.29-30) '!C35</f>
        <v>168250</v>
      </c>
      <c r="E25" s="51">
        <f>'15(p.29-30) '!D35</f>
        <v>0</v>
      </c>
      <c r="F25" s="51">
        <f t="shared" si="0"/>
        <v>168250</v>
      </c>
      <c r="G25" s="51">
        <f>'15(p.29-30) '!F35</f>
        <v>168250</v>
      </c>
      <c r="H25" s="51">
        <f>'15(p.29-30) '!G35</f>
        <v>0</v>
      </c>
      <c r="I25" s="51">
        <f t="shared" si="1"/>
        <v>168250</v>
      </c>
      <c r="J25" s="59">
        <f t="shared" si="2"/>
        <v>100</v>
      </c>
      <c r="K25" s="59" t="str">
        <f t="shared" si="2"/>
        <v>-</v>
      </c>
      <c r="L25" s="59">
        <f t="shared" si="2"/>
        <v>100</v>
      </c>
      <c r="M25" s="59">
        <f>'15(p.29-30) '!L35</f>
        <v>100</v>
      </c>
      <c r="N25" s="41">
        <v>16</v>
      </c>
    </row>
    <row r="26" spans="1:14" ht="20.100000000000001" customHeight="1" x14ac:dyDescent="0.15">
      <c r="A26" s="22"/>
      <c r="B26" s="34" t="s">
        <v>2</v>
      </c>
      <c r="C26" s="41">
        <v>17</v>
      </c>
      <c r="D26" s="51">
        <f>'16(p.31-32)'!C35</f>
        <v>3099779</v>
      </c>
      <c r="E26" s="51">
        <f>'16(p.31-32)'!D35</f>
        <v>128261</v>
      </c>
      <c r="F26" s="51">
        <f t="shared" si="0"/>
        <v>3228040</v>
      </c>
      <c r="G26" s="51">
        <f>'16(p.31-32)'!F35</f>
        <v>3068927</v>
      </c>
      <c r="H26" s="51">
        <f>'16(p.31-32)'!G35</f>
        <v>29693</v>
      </c>
      <c r="I26" s="51">
        <f t="shared" si="1"/>
        <v>3098620</v>
      </c>
      <c r="J26" s="59">
        <f t="shared" si="2"/>
        <v>99</v>
      </c>
      <c r="K26" s="59">
        <f t="shared" si="2"/>
        <v>23.15</v>
      </c>
      <c r="L26" s="59">
        <f t="shared" si="2"/>
        <v>95.99</v>
      </c>
      <c r="M26" s="59">
        <f>'16(p.31-32)'!L35</f>
        <v>95.57</v>
      </c>
      <c r="N26" s="41">
        <v>17</v>
      </c>
    </row>
    <row r="27" spans="1:14" ht="20.100000000000001" customHeight="1" x14ac:dyDescent="0.15">
      <c r="A27" s="22" t="s">
        <v>124</v>
      </c>
      <c r="B27" s="33"/>
      <c r="C27" s="41">
        <v>18</v>
      </c>
      <c r="D27" s="51">
        <f>'17(p.33-34)'!C35</f>
        <v>6397032</v>
      </c>
      <c r="E27" s="51">
        <f>'17(p.33-34)'!D35</f>
        <v>0</v>
      </c>
      <c r="F27" s="51">
        <f t="shared" si="0"/>
        <v>6397032</v>
      </c>
      <c r="G27" s="51">
        <f>'17(p.33-34)'!F35</f>
        <v>6397032</v>
      </c>
      <c r="H27" s="51">
        <f>'17(p.33-34)'!G35</f>
        <v>0</v>
      </c>
      <c r="I27" s="51">
        <f t="shared" si="1"/>
        <v>6397032</v>
      </c>
      <c r="J27" s="59">
        <f t="shared" si="2"/>
        <v>100</v>
      </c>
      <c r="K27" s="59" t="str">
        <f t="shared" si="2"/>
        <v>-</v>
      </c>
      <c r="L27" s="59">
        <f t="shared" si="2"/>
        <v>100</v>
      </c>
      <c r="M27" s="59">
        <f>'17(p.33-34)'!L35</f>
        <v>100</v>
      </c>
      <c r="N27" s="41">
        <v>18</v>
      </c>
    </row>
    <row r="28" spans="1:14" ht="20.100000000000001" customHeight="1" x14ac:dyDescent="0.15">
      <c r="A28" s="22" t="s">
        <v>125</v>
      </c>
      <c r="B28" s="33"/>
      <c r="C28" s="41">
        <v>19</v>
      </c>
      <c r="D28" s="51">
        <f>'18(p.35-36)'!C35</f>
        <v>49086</v>
      </c>
      <c r="E28" s="51">
        <f>'18(p.35-36)'!D35</f>
        <v>0</v>
      </c>
      <c r="F28" s="51">
        <f t="shared" si="0"/>
        <v>49086</v>
      </c>
      <c r="G28" s="51">
        <f>'18(p.35-36)'!F35</f>
        <v>49086</v>
      </c>
      <c r="H28" s="51">
        <f>'18(p.35-36)'!G35</f>
        <v>0</v>
      </c>
      <c r="I28" s="51">
        <f t="shared" si="1"/>
        <v>49086</v>
      </c>
      <c r="J28" s="59">
        <f t="shared" si="2"/>
        <v>100</v>
      </c>
      <c r="K28" s="59" t="str">
        <f t="shared" si="2"/>
        <v>-</v>
      </c>
      <c r="L28" s="59">
        <f t="shared" si="2"/>
        <v>100</v>
      </c>
      <c r="M28" s="59">
        <f>'18(p.35-36)'!L35</f>
        <v>100</v>
      </c>
      <c r="N28" s="41">
        <v>19</v>
      </c>
    </row>
    <row r="29" spans="1:14" ht="20.100000000000001" customHeight="1" x14ac:dyDescent="0.15">
      <c r="A29" s="22" t="s">
        <v>126</v>
      </c>
      <c r="B29" s="33"/>
      <c r="C29" s="41">
        <v>20</v>
      </c>
      <c r="D29" s="51">
        <f>'19(p.37-38)'!C35</f>
        <v>0</v>
      </c>
      <c r="E29" s="51">
        <f>'19(p.37-38)'!D35</f>
        <v>0</v>
      </c>
      <c r="F29" s="51">
        <f t="shared" si="0"/>
        <v>0</v>
      </c>
      <c r="G29" s="51">
        <f>'19(p.37-38)'!F35</f>
        <v>0</v>
      </c>
      <c r="H29" s="51">
        <f>'19(p.37-38)'!G35</f>
        <v>0</v>
      </c>
      <c r="I29" s="51">
        <f t="shared" si="1"/>
        <v>0</v>
      </c>
      <c r="J29" s="59" t="str">
        <f t="shared" si="2"/>
        <v>-</v>
      </c>
      <c r="K29" s="59" t="str">
        <f t="shared" si="2"/>
        <v>-</v>
      </c>
      <c r="L29" s="59" t="str">
        <f t="shared" si="2"/>
        <v>-</v>
      </c>
      <c r="M29" s="59" t="str">
        <f>'19(p.37-38)'!L35</f>
        <v>-</v>
      </c>
      <c r="N29" s="41">
        <v>20</v>
      </c>
    </row>
    <row r="30" spans="1:14" ht="20.100000000000001" customHeight="1" x14ac:dyDescent="0.15">
      <c r="A30" s="25" t="s">
        <v>16</v>
      </c>
      <c r="B30" s="35"/>
      <c r="C30" s="42">
        <v>21</v>
      </c>
      <c r="D30" s="52">
        <v>0</v>
      </c>
      <c r="E30" s="52">
        <v>0</v>
      </c>
      <c r="F30" s="52">
        <f t="shared" si="0"/>
        <v>0</v>
      </c>
      <c r="G30" s="52">
        <v>0</v>
      </c>
      <c r="H30" s="52">
        <v>0</v>
      </c>
      <c r="I30" s="52">
        <f t="shared" si="1"/>
        <v>0</v>
      </c>
      <c r="J30" s="59" t="str">
        <f t="shared" si="2"/>
        <v>-</v>
      </c>
      <c r="K30" s="59" t="str">
        <f t="shared" si="2"/>
        <v>-</v>
      </c>
      <c r="L30" s="59" t="str">
        <f t="shared" si="2"/>
        <v>-</v>
      </c>
      <c r="M30" s="63" t="s">
        <v>132</v>
      </c>
      <c r="N30" s="42">
        <v>21</v>
      </c>
    </row>
    <row r="31" spans="1:14" ht="20.100000000000001" customHeight="1" x14ac:dyDescent="0.15">
      <c r="A31" s="20" t="s">
        <v>18</v>
      </c>
      <c r="B31" s="32"/>
      <c r="C31" s="41">
        <v>22</v>
      </c>
      <c r="D31" s="50">
        <f>+D32</f>
        <v>1989834</v>
      </c>
      <c r="E31" s="50">
        <f>+E32</f>
        <v>68450</v>
      </c>
      <c r="F31" s="50">
        <f t="shared" si="0"/>
        <v>2058284</v>
      </c>
      <c r="G31" s="50">
        <f>+G32</f>
        <v>1964379</v>
      </c>
      <c r="H31" s="50">
        <f>+H32</f>
        <v>14063</v>
      </c>
      <c r="I31" s="50">
        <f t="shared" si="1"/>
        <v>1978442</v>
      </c>
      <c r="J31" s="58">
        <f t="shared" si="2"/>
        <v>98.72</v>
      </c>
      <c r="K31" s="58">
        <f t="shared" si="2"/>
        <v>20.54</v>
      </c>
      <c r="L31" s="58">
        <f t="shared" si="2"/>
        <v>96.12</v>
      </c>
      <c r="M31" s="58">
        <f>'20(p.39-40)'!L35</f>
        <v>96.73</v>
      </c>
      <c r="N31" s="41">
        <v>22</v>
      </c>
    </row>
    <row r="32" spans="1:14" ht="20.100000000000001" customHeight="1" x14ac:dyDescent="0.15">
      <c r="A32" s="21" t="s">
        <v>20</v>
      </c>
      <c r="B32" s="33"/>
      <c r="C32" s="41">
        <v>23</v>
      </c>
      <c r="D32" s="51">
        <f>+D33+D34+D35</f>
        <v>1989834</v>
      </c>
      <c r="E32" s="51">
        <f>+E33+E34+E35</f>
        <v>68450</v>
      </c>
      <c r="F32" s="51">
        <f t="shared" si="0"/>
        <v>2058284</v>
      </c>
      <c r="G32" s="51">
        <f>+G33+G34+G35</f>
        <v>1964379</v>
      </c>
      <c r="H32" s="51">
        <f>+H33+H34+H35</f>
        <v>14063</v>
      </c>
      <c r="I32" s="51">
        <f t="shared" si="1"/>
        <v>1978442</v>
      </c>
      <c r="J32" s="59">
        <f t="shared" si="2"/>
        <v>98.72</v>
      </c>
      <c r="K32" s="59">
        <f t="shared" si="2"/>
        <v>20.54</v>
      </c>
      <c r="L32" s="59">
        <f t="shared" si="2"/>
        <v>96.12</v>
      </c>
      <c r="M32" s="59">
        <f>M31</f>
        <v>96.73</v>
      </c>
      <c r="N32" s="41">
        <v>23</v>
      </c>
    </row>
    <row r="33" spans="1:14" ht="20.100000000000001" customHeight="1" x14ac:dyDescent="0.15">
      <c r="A33" s="22" t="s">
        <v>112</v>
      </c>
      <c r="B33" s="33"/>
      <c r="C33" s="41">
        <v>24</v>
      </c>
      <c r="D33" s="51">
        <f>'21(p.41-42)'!C35</f>
        <v>347140</v>
      </c>
      <c r="E33" s="51">
        <f>'21(p.41-42)'!D35</f>
        <v>18611</v>
      </c>
      <c r="F33" s="51">
        <f t="shared" si="0"/>
        <v>365751</v>
      </c>
      <c r="G33" s="51">
        <f>'21(p.41-42)'!F35</f>
        <v>345655</v>
      </c>
      <c r="H33" s="51">
        <f>'21(p.41-42)'!G35</f>
        <v>8462</v>
      </c>
      <c r="I33" s="51">
        <f t="shared" si="1"/>
        <v>354117</v>
      </c>
      <c r="J33" s="59">
        <f t="shared" si="2"/>
        <v>99.57</v>
      </c>
      <c r="K33" s="59">
        <f t="shared" si="2"/>
        <v>45.47</v>
      </c>
      <c r="L33" s="59">
        <f t="shared" si="2"/>
        <v>96.82</v>
      </c>
      <c r="M33" s="59">
        <f>'21(p.41-42)'!L35</f>
        <v>96.32</v>
      </c>
      <c r="N33" s="41">
        <v>24</v>
      </c>
    </row>
    <row r="34" spans="1:14" ht="20.100000000000001" customHeight="1" x14ac:dyDescent="0.15">
      <c r="A34" s="22" t="s">
        <v>127</v>
      </c>
      <c r="B34" s="33"/>
      <c r="C34" s="41">
        <v>25</v>
      </c>
      <c r="D34" s="51">
        <f>'22(p.43-44)'!C35</f>
        <v>1532124</v>
      </c>
      <c r="E34" s="51">
        <f>'22(p.43-44)'!D35</f>
        <v>40830</v>
      </c>
      <c r="F34" s="51">
        <f t="shared" si="0"/>
        <v>1572954</v>
      </c>
      <c r="G34" s="51">
        <f>'22(p.43-44)'!F35</f>
        <v>1509546</v>
      </c>
      <c r="H34" s="51">
        <f>'22(p.43-44)'!G35</f>
        <v>3769</v>
      </c>
      <c r="I34" s="51">
        <f t="shared" si="1"/>
        <v>1513315</v>
      </c>
      <c r="J34" s="59">
        <f t="shared" si="2"/>
        <v>98.53</v>
      </c>
      <c r="K34" s="59">
        <f t="shared" si="2"/>
        <v>9.23</v>
      </c>
      <c r="L34" s="59">
        <f t="shared" si="2"/>
        <v>96.21</v>
      </c>
      <c r="M34" s="59">
        <f>'22(p.43-44)'!L35</f>
        <v>97.37</v>
      </c>
      <c r="N34" s="41">
        <v>25</v>
      </c>
    </row>
    <row r="35" spans="1:14" ht="20.100000000000001" customHeight="1" x14ac:dyDescent="0.15">
      <c r="A35" s="22" t="s">
        <v>128</v>
      </c>
      <c r="B35" s="33"/>
      <c r="C35" s="41">
        <v>26</v>
      </c>
      <c r="D35" s="51">
        <f>'23(p.45-46)'!C35</f>
        <v>110570</v>
      </c>
      <c r="E35" s="51">
        <f>'23(p.45-46)'!D35</f>
        <v>9009</v>
      </c>
      <c r="F35" s="51">
        <f t="shared" si="0"/>
        <v>119579</v>
      </c>
      <c r="G35" s="51">
        <f>'23(p.45-46)'!F35</f>
        <v>109178</v>
      </c>
      <c r="H35" s="51">
        <f>'23(p.45-46)'!G35</f>
        <v>1832</v>
      </c>
      <c r="I35" s="51">
        <f t="shared" si="1"/>
        <v>111010</v>
      </c>
      <c r="J35" s="59">
        <f t="shared" si="2"/>
        <v>98.74</v>
      </c>
      <c r="K35" s="59">
        <f t="shared" si="2"/>
        <v>20.34</v>
      </c>
      <c r="L35" s="59">
        <f t="shared" si="2"/>
        <v>92.83</v>
      </c>
      <c r="M35" s="59">
        <f>'23(p.45-46)'!L35</f>
        <v>89.96</v>
      </c>
      <c r="N35" s="41">
        <v>26</v>
      </c>
    </row>
    <row r="36" spans="1:14" ht="20.100000000000001" customHeight="1" x14ac:dyDescent="0.15">
      <c r="A36" s="25" t="s">
        <v>11</v>
      </c>
      <c r="B36" s="35"/>
      <c r="C36" s="43">
        <v>27</v>
      </c>
      <c r="D36" s="52">
        <v>0</v>
      </c>
      <c r="E36" s="52">
        <v>0</v>
      </c>
      <c r="F36" s="52">
        <f t="shared" si="0"/>
        <v>0</v>
      </c>
      <c r="G36" s="52">
        <v>0</v>
      </c>
      <c r="H36" s="52">
        <v>0</v>
      </c>
      <c r="I36" s="52">
        <f t="shared" si="1"/>
        <v>0</v>
      </c>
      <c r="J36" s="59" t="str">
        <f t="shared" si="2"/>
        <v>-</v>
      </c>
      <c r="K36" s="59" t="str">
        <f t="shared" si="2"/>
        <v>-</v>
      </c>
      <c r="L36" s="59" t="str">
        <f t="shared" si="2"/>
        <v>-</v>
      </c>
      <c r="M36" s="63" t="s">
        <v>132</v>
      </c>
      <c r="N36" s="43">
        <v>27</v>
      </c>
    </row>
    <row r="37" spans="1:14" ht="20.100000000000001" customHeight="1" x14ac:dyDescent="0.15">
      <c r="A37" s="26" t="s">
        <v>108</v>
      </c>
      <c r="B37" s="36"/>
      <c r="C37" s="44">
        <v>28</v>
      </c>
      <c r="D37" s="53">
        <v>0</v>
      </c>
      <c r="E37" s="53">
        <v>0</v>
      </c>
      <c r="F37" s="53">
        <f t="shared" si="0"/>
        <v>0</v>
      </c>
      <c r="G37" s="53">
        <v>0</v>
      </c>
      <c r="H37" s="53">
        <v>0</v>
      </c>
      <c r="I37" s="53">
        <f t="shared" si="1"/>
        <v>0</v>
      </c>
      <c r="J37" s="60" t="str">
        <f t="shared" si="2"/>
        <v>-</v>
      </c>
      <c r="K37" s="60" t="str">
        <f t="shared" si="2"/>
        <v>-</v>
      </c>
      <c r="L37" s="60" t="str">
        <f t="shared" si="2"/>
        <v>-</v>
      </c>
      <c r="M37" s="60" t="s">
        <v>132</v>
      </c>
      <c r="N37" s="44">
        <v>28</v>
      </c>
    </row>
    <row r="38" spans="1:14" ht="20.100000000000001" customHeight="1" x14ac:dyDescent="0.15">
      <c r="A38" s="27" t="s">
        <v>129</v>
      </c>
      <c r="B38" s="37"/>
      <c r="C38" s="44">
        <v>29</v>
      </c>
      <c r="D38" s="53">
        <f t="shared" ref="D38:I38" si="3">D10+D31+D37</f>
        <v>112529767</v>
      </c>
      <c r="E38" s="53">
        <f t="shared" si="3"/>
        <v>4978870</v>
      </c>
      <c r="F38" s="53">
        <f t="shared" si="3"/>
        <v>117508637</v>
      </c>
      <c r="G38" s="53">
        <f t="shared" si="3"/>
        <v>111124589</v>
      </c>
      <c r="H38" s="53">
        <f t="shared" si="3"/>
        <v>963683</v>
      </c>
      <c r="I38" s="53">
        <f t="shared" si="3"/>
        <v>112088272</v>
      </c>
      <c r="J38" s="60">
        <f t="shared" si="2"/>
        <v>98.75</v>
      </c>
      <c r="K38" s="60">
        <f t="shared" si="2"/>
        <v>19.36</v>
      </c>
      <c r="L38" s="60">
        <f t="shared" si="2"/>
        <v>95.39</v>
      </c>
      <c r="M38" s="60">
        <f>'24(p.47-48)'!L35</f>
        <v>95.38</v>
      </c>
      <c r="N38" s="44">
        <v>29</v>
      </c>
    </row>
    <row r="39" spans="1:14" ht="20.100000000000001" customHeight="1" x14ac:dyDescent="0.15">
      <c r="A39" s="28" t="s">
        <v>130</v>
      </c>
      <c r="B39" s="38"/>
      <c r="C39" s="45">
        <v>30</v>
      </c>
      <c r="D39" s="54">
        <f>'25(p.49-50)'!C35</f>
        <v>18071455</v>
      </c>
      <c r="E39" s="54">
        <f>'25(p.49-50)'!D35</f>
        <v>5323306</v>
      </c>
      <c r="F39" s="54">
        <f>SUM(D39:E39)</f>
        <v>23394761</v>
      </c>
      <c r="G39" s="54">
        <f>'25(p.49-50)'!F35</f>
        <v>17116223</v>
      </c>
      <c r="H39" s="54">
        <f>'25(p.49-50)'!G35</f>
        <v>974701</v>
      </c>
      <c r="I39" s="54">
        <f>SUM(G39:H39)</f>
        <v>18090924</v>
      </c>
      <c r="J39" s="61">
        <f t="shared" si="2"/>
        <v>94.71</v>
      </c>
      <c r="K39" s="61">
        <f t="shared" si="2"/>
        <v>18.309999999999999</v>
      </c>
      <c r="L39" s="61">
        <f t="shared" si="2"/>
        <v>77.33</v>
      </c>
      <c r="M39" s="61">
        <f>'25(p.49-50)'!L35</f>
        <v>75.25</v>
      </c>
      <c r="N39" s="45">
        <v>30</v>
      </c>
    </row>
  </sheetData>
  <mergeCells count="7">
    <mergeCell ref="G6:I6"/>
    <mergeCell ref="C6:C9"/>
    <mergeCell ref="N6:N9"/>
    <mergeCell ref="J7:J8"/>
    <mergeCell ref="K7:K8"/>
    <mergeCell ref="L7:L8"/>
    <mergeCell ref="M7:M8"/>
  </mergeCells>
  <phoneticPr fontId="2"/>
  <pageMargins left="0.78740157480314965" right="0.74803149606299213" top="0.78740157480314965" bottom="0.74803149606299213" header="0.51181102362204722" footer="0.51181102362204722"/>
  <pageSetup paperSize="9" scale="90" fitToWidth="2" orientation="portrait" r:id="rId1"/>
  <headerFooter scaleWithDoc="0" alignWithMargins="0">
    <oddFooter>&amp;C- &amp;P -</oddFooter>
  </headerFooter>
  <rowBreaks count="1" manualBreakCount="1">
    <brk id="25" max="13" man="1"/>
  </rowBreaks>
  <colBreaks count="1" manualBreakCount="1">
    <brk id="7" max="38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M35"/>
  <sheetViews>
    <sheetView view="pageBreakPreview" zoomScaleNormal="85" zoomScaleSheetLayoutView="100" workbookViewId="0">
      <selection activeCell="A5" sqref="A5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155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0</v>
      </c>
      <c r="D10" s="50">
        <v>0</v>
      </c>
      <c r="E10" s="50">
        <f t="shared" ref="E10:E34" si="0">SUM(C10:D10)</f>
        <v>0</v>
      </c>
      <c r="F10" s="50">
        <v>0</v>
      </c>
      <c r="G10" s="50">
        <v>0</v>
      </c>
      <c r="H10" s="50">
        <f t="shared" ref="H10:H34" si="1">SUM(F10:G10)</f>
        <v>0</v>
      </c>
      <c r="I10" s="58" t="str">
        <f t="shared" ref="I10:K35" si="2">IF(ISERROR(ROUND(F10/C10*100,2)),"-",ROUND(F10/C10*100,2))</f>
        <v>-</v>
      </c>
      <c r="J10" s="58" t="str">
        <f t="shared" si="2"/>
        <v>-</v>
      </c>
      <c r="K10" s="58" t="str">
        <f t="shared" si="2"/>
        <v>-</v>
      </c>
      <c r="L10" s="78" t="s">
        <v>132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0</v>
      </c>
      <c r="D11" s="51">
        <v>0</v>
      </c>
      <c r="E11" s="51">
        <f t="shared" si="0"/>
        <v>0</v>
      </c>
      <c r="F11" s="51">
        <v>0</v>
      </c>
      <c r="G11" s="51">
        <v>0</v>
      </c>
      <c r="H11" s="51">
        <f t="shared" si="1"/>
        <v>0</v>
      </c>
      <c r="I11" s="59" t="str">
        <f t="shared" si="2"/>
        <v>-</v>
      </c>
      <c r="J11" s="59" t="str">
        <f t="shared" si="2"/>
        <v>-</v>
      </c>
      <c r="K11" s="59" t="str">
        <f t="shared" si="2"/>
        <v>-</v>
      </c>
      <c r="L11" s="79" t="s">
        <v>132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0</v>
      </c>
      <c r="D12" s="51">
        <v>0</v>
      </c>
      <c r="E12" s="51">
        <f t="shared" si="0"/>
        <v>0</v>
      </c>
      <c r="F12" s="51">
        <v>0</v>
      </c>
      <c r="G12" s="51">
        <v>0</v>
      </c>
      <c r="H12" s="51">
        <f t="shared" si="1"/>
        <v>0</v>
      </c>
      <c r="I12" s="59" t="str">
        <f t="shared" si="2"/>
        <v>-</v>
      </c>
      <c r="J12" s="59" t="str">
        <f t="shared" si="2"/>
        <v>-</v>
      </c>
      <c r="K12" s="59" t="str">
        <f t="shared" si="2"/>
        <v>-</v>
      </c>
      <c r="L12" s="79" t="s">
        <v>132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0</v>
      </c>
      <c r="D13" s="51">
        <v>0</v>
      </c>
      <c r="E13" s="51">
        <f t="shared" si="0"/>
        <v>0</v>
      </c>
      <c r="F13" s="51">
        <v>0</v>
      </c>
      <c r="G13" s="51">
        <v>0</v>
      </c>
      <c r="H13" s="51">
        <f t="shared" si="1"/>
        <v>0</v>
      </c>
      <c r="I13" s="59" t="str">
        <f t="shared" si="2"/>
        <v>-</v>
      </c>
      <c r="J13" s="59" t="str">
        <f t="shared" si="2"/>
        <v>-</v>
      </c>
      <c r="K13" s="59" t="str">
        <f t="shared" si="2"/>
        <v>-</v>
      </c>
      <c r="L13" s="79" t="s">
        <v>132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0</v>
      </c>
      <c r="D14" s="73">
        <v>0</v>
      </c>
      <c r="E14" s="73">
        <f t="shared" si="0"/>
        <v>0</v>
      </c>
      <c r="F14" s="73">
        <v>0</v>
      </c>
      <c r="G14" s="73">
        <v>0</v>
      </c>
      <c r="H14" s="73">
        <f t="shared" si="1"/>
        <v>0</v>
      </c>
      <c r="I14" s="74" t="str">
        <f t="shared" si="2"/>
        <v>-</v>
      </c>
      <c r="J14" s="74" t="str">
        <f t="shared" si="2"/>
        <v>-</v>
      </c>
      <c r="K14" s="74" t="str">
        <f t="shared" si="2"/>
        <v>-</v>
      </c>
      <c r="L14" s="80" t="s">
        <v>132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0</v>
      </c>
      <c r="D15" s="51">
        <v>0</v>
      </c>
      <c r="E15" s="51">
        <f t="shared" si="0"/>
        <v>0</v>
      </c>
      <c r="F15" s="51">
        <v>0</v>
      </c>
      <c r="G15" s="51">
        <v>0</v>
      </c>
      <c r="H15" s="51">
        <f t="shared" si="1"/>
        <v>0</v>
      </c>
      <c r="I15" s="59" t="str">
        <f t="shared" si="2"/>
        <v>-</v>
      </c>
      <c r="J15" s="59" t="str">
        <f t="shared" si="2"/>
        <v>-</v>
      </c>
      <c r="K15" s="59" t="str">
        <f t="shared" si="2"/>
        <v>-</v>
      </c>
      <c r="L15" s="79" t="s">
        <v>132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0</v>
      </c>
      <c r="D16" s="51">
        <v>0</v>
      </c>
      <c r="E16" s="51">
        <f t="shared" si="0"/>
        <v>0</v>
      </c>
      <c r="F16" s="51">
        <v>0</v>
      </c>
      <c r="G16" s="51">
        <v>0</v>
      </c>
      <c r="H16" s="51">
        <f t="shared" si="1"/>
        <v>0</v>
      </c>
      <c r="I16" s="59" t="str">
        <f t="shared" si="2"/>
        <v>-</v>
      </c>
      <c r="J16" s="59" t="str">
        <f t="shared" si="2"/>
        <v>-</v>
      </c>
      <c r="K16" s="59" t="str">
        <f t="shared" si="2"/>
        <v>-</v>
      </c>
      <c r="L16" s="79" t="s">
        <v>132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0</v>
      </c>
      <c r="D17" s="51">
        <v>0</v>
      </c>
      <c r="E17" s="51">
        <f t="shared" si="0"/>
        <v>0</v>
      </c>
      <c r="F17" s="51">
        <v>0</v>
      </c>
      <c r="G17" s="51">
        <v>0</v>
      </c>
      <c r="H17" s="51">
        <f t="shared" si="1"/>
        <v>0</v>
      </c>
      <c r="I17" s="59" t="str">
        <f t="shared" si="2"/>
        <v>-</v>
      </c>
      <c r="J17" s="59" t="str">
        <f t="shared" si="2"/>
        <v>-</v>
      </c>
      <c r="K17" s="59" t="str">
        <f t="shared" si="2"/>
        <v>-</v>
      </c>
      <c r="L17" s="79" t="s">
        <v>132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0</v>
      </c>
      <c r="D18" s="51">
        <v>0</v>
      </c>
      <c r="E18" s="51">
        <f t="shared" si="0"/>
        <v>0</v>
      </c>
      <c r="F18" s="51">
        <v>0</v>
      </c>
      <c r="G18" s="51">
        <v>0</v>
      </c>
      <c r="H18" s="51">
        <f t="shared" si="1"/>
        <v>0</v>
      </c>
      <c r="I18" s="59" t="str">
        <f t="shared" si="2"/>
        <v>-</v>
      </c>
      <c r="J18" s="59" t="str">
        <f t="shared" si="2"/>
        <v>-</v>
      </c>
      <c r="K18" s="59" t="str">
        <f t="shared" si="2"/>
        <v>-</v>
      </c>
      <c r="L18" s="79" t="s">
        <v>132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0</v>
      </c>
      <c r="D19" s="73">
        <v>0</v>
      </c>
      <c r="E19" s="73">
        <f t="shared" si="0"/>
        <v>0</v>
      </c>
      <c r="F19" s="73">
        <v>0</v>
      </c>
      <c r="G19" s="73">
        <v>0</v>
      </c>
      <c r="H19" s="73">
        <f t="shared" si="1"/>
        <v>0</v>
      </c>
      <c r="I19" s="74" t="str">
        <f t="shared" si="2"/>
        <v>-</v>
      </c>
      <c r="J19" s="74" t="str">
        <f t="shared" si="2"/>
        <v>-</v>
      </c>
      <c r="K19" s="74" t="str">
        <f t="shared" si="2"/>
        <v>-</v>
      </c>
      <c r="L19" s="80" t="s">
        <v>132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0</v>
      </c>
      <c r="D20" s="51">
        <v>0</v>
      </c>
      <c r="E20" s="51">
        <f t="shared" si="0"/>
        <v>0</v>
      </c>
      <c r="F20" s="51">
        <v>0</v>
      </c>
      <c r="G20" s="51">
        <v>0</v>
      </c>
      <c r="H20" s="51">
        <f t="shared" si="1"/>
        <v>0</v>
      </c>
      <c r="I20" s="59" t="str">
        <f t="shared" si="2"/>
        <v>-</v>
      </c>
      <c r="J20" s="59" t="str">
        <f t="shared" si="2"/>
        <v>-</v>
      </c>
      <c r="K20" s="59" t="str">
        <f t="shared" si="2"/>
        <v>-</v>
      </c>
      <c r="L20" s="79" t="s">
        <v>132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0</v>
      </c>
      <c r="D21" s="51">
        <v>0</v>
      </c>
      <c r="E21" s="51">
        <f t="shared" si="0"/>
        <v>0</v>
      </c>
      <c r="F21" s="51">
        <v>0</v>
      </c>
      <c r="G21" s="51">
        <v>0</v>
      </c>
      <c r="H21" s="51">
        <f t="shared" si="1"/>
        <v>0</v>
      </c>
      <c r="I21" s="59" t="str">
        <f t="shared" si="2"/>
        <v>-</v>
      </c>
      <c r="J21" s="59" t="str">
        <f t="shared" si="2"/>
        <v>-</v>
      </c>
      <c r="K21" s="59" t="str">
        <f t="shared" si="2"/>
        <v>-</v>
      </c>
      <c r="L21" s="79" t="s">
        <v>132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0</v>
      </c>
      <c r="D22" s="51">
        <v>0</v>
      </c>
      <c r="E22" s="51">
        <f t="shared" si="0"/>
        <v>0</v>
      </c>
      <c r="F22" s="51">
        <v>0</v>
      </c>
      <c r="G22" s="51">
        <v>0</v>
      </c>
      <c r="H22" s="51">
        <f t="shared" si="1"/>
        <v>0</v>
      </c>
      <c r="I22" s="59" t="str">
        <f t="shared" si="2"/>
        <v>-</v>
      </c>
      <c r="J22" s="59" t="str">
        <f t="shared" si="2"/>
        <v>-</v>
      </c>
      <c r="K22" s="59" t="str">
        <f t="shared" si="2"/>
        <v>-</v>
      </c>
      <c r="L22" s="79" t="s">
        <v>132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0</v>
      </c>
      <c r="D23" s="51">
        <v>0</v>
      </c>
      <c r="E23" s="51">
        <f t="shared" si="0"/>
        <v>0</v>
      </c>
      <c r="F23" s="51">
        <v>0</v>
      </c>
      <c r="G23" s="51">
        <v>0</v>
      </c>
      <c r="H23" s="51">
        <f t="shared" si="1"/>
        <v>0</v>
      </c>
      <c r="I23" s="59" t="str">
        <f t="shared" si="2"/>
        <v>-</v>
      </c>
      <c r="J23" s="59" t="str">
        <f t="shared" si="2"/>
        <v>-</v>
      </c>
      <c r="K23" s="59" t="str">
        <f t="shared" si="2"/>
        <v>-</v>
      </c>
      <c r="L23" s="79" t="s">
        <v>132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0</v>
      </c>
      <c r="D24" s="73">
        <v>0</v>
      </c>
      <c r="E24" s="73">
        <f t="shared" si="0"/>
        <v>0</v>
      </c>
      <c r="F24" s="73">
        <v>0</v>
      </c>
      <c r="G24" s="73">
        <v>0</v>
      </c>
      <c r="H24" s="73">
        <f t="shared" si="1"/>
        <v>0</v>
      </c>
      <c r="I24" s="74" t="str">
        <f t="shared" si="2"/>
        <v>-</v>
      </c>
      <c r="J24" s="74" t="str">
        <f t="shared" si="2"/>
        <v>-</v>
      </c>
      <c r="K24" s="74" t="str">
        <f t="shared" si="2"/>
        <v>-</v>
      </c>
      <c r="L24" s="80" t="s">
        <v>132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0</v>
      </c>
      <c r="D25" s="51">
        <v>0</v>
      </c>
      <c r="E25" s="51">
        <f t="shared" si="0"/>
        <v>0</v>
      </c>
      <c r="F25" s="51">
        <v>0</v>
      </c>
      <c r="G25" s="51">
        <v>0</v>
      </c>
      <c r="H25" s="51">
        <f t="shared" si="1"/>
        <v>0</v>
      </c>
      <c r="I25" s="59" t="str">
        <f t="shared" si="2"/>
        <v>-</v>
      </c>
      <c r="J25" s="59" t="str">
        <f t="shared" si="2"/>
        <v>-</v>
      </c>
      <c r="K25" s="59" t="str">
        <f t="shared" si="2"/>
        <v>-</v>
      </c>
      <c r="L25" s="79" t="s">
        <v>132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0</v>
      </c>
      <c r="D26" s="51">
        <v>0</v>
      </c>
      <c r="E26" s="51">
        <f t="shared" si="0"/>
        <v>0</v>
      </c>
      <c r="F26" s="51">
        <v>0</v>
      </c>
      <c r="G26" s="51">
        <v>0</v>
      </c>
      <c r="H26" s="51">
        <f t="shared" si="1"/>
        <v>0</v>
      </c>
      <c r="I26" s="59" t="str">
        <f t="shared" si="2"/>
        <v>-</v>
      </c>
      <c r="J26" s="59" t="str">
        <f t="shared" si="2"/>
        <v>-</v>
      </c>
      <c r="K26" s="59" t="str">
        <f t="shared" si="2"/>
        <v>-</v>
      </c>
      <c r="L26" s="79" t="s">
        <v>132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0</v>
      </c>
      <c r="D27" s="51">
        <v>0</v>
      </c>
      <c r="E27" s="51">
        <f t="shared" si="0"/>
        <v>0</v>
      </c>
      <c r="F27" s="51">
        <v>0</v>
      </c>
      <c r="G27" s="51">
        <v>0</v>
      </c>
      <c r="H27" s="51">
        <f t="shared" si="1"/>
        <v>0</v>
      </c>
      <c r="I27" s="59" t="str">
        <f t="shared" si="2"/>
        <v>-</v>
      </c>
      <c r="J27" s="59" t="str">
        <f t="shared" si="2"/>
        <v>-</v>
      </c>
      <c r="K27" s="59" t="str">
        <f t="shared" si="2"/>
        <v>-</v>
      </c>
      <c r="L27" s="79" t="s">
        <v>132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0</v>
      </c>
      <c r="D28" s="51">
        <v>0</v>
      </c>
      <c r="E28" s="51">
        <f t="shared" si="0"/>
        <v>0</v>
      </c>
      <c r="F28" s="51">
        <v>0</v>
      </c>
      <c r="G28" s="51">
        <v>0</v>
      </c>
      <c r="H28" s="51">
        <f t="shared" si="1"/>
        <v>0</v>
      </c>
      <c r="I28" s="59" t="str">
        <f t="shared" si="2"/>
        <v>-</v>
      </c>
      <c r="J28" s="59" t="str">
        <f t="shared" si="2"/>
        <v>-</v>
      </c>
      <c r="K28" s="59" t="str">
        <f t="shared" si="2"/>
        <v>-</v>
      </c>
      <c r="L28" s="79" t="s">
        <v>132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73">
        <f t="shared" si="0"/>
        <v>0</v>
      </c>
      <c r="F29" s="73">
        <v>0</v>
      </c>
      <c r="G29" s="73">
        <v>0</v>
      </c>
      <c r="H29" s="73">
        <f t="shared" si="1"/>
        <v>0</v>
      </c>
      <c r="I29" s="74" t="str">
        <f t="shared" si="2"/>
        <v>-</v>
      </c>
      <c r="J29" s="74" t="str">
        <f t="shared" si="2"/>
        <v>-</v>
      </c>
      <c r="K29" s="74" t="str">
        <f t="shared" si="2"/>
        <v>-</v>
      </c>
      <c r="L29" s="80" t="s">
        <v>132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0</v>
      </c>
      <c r="D30" s="51">
        <v>0</v>
      </c>
      <c r="E30" s="51">
        <f t="shared" si="0"/>
        <v>0</v>
      </c>
      <c r="F30" s="51">
        <v>0</v>
      </c>
      <c r="G30" s="51">
        <v>0</v>
      </c>
      <c r="H30" s="51">
        <f t="shared" si="1"/>
        <v>0</v>
      </c>
      <c r="I30" s="59" t="str">
        <f t="shared" si="2"/>
        <v>-</v>
      </c>
      <c r="J30" s="59" t="str">
        <f t="shared" si="2"/>
        <v>-</v>
      </c>
      <c r="K30" s="59" t="str">
        <f t="shared" si="2"/>
        <v>-</v>
      </c>
      <c r="L30" s="79" t="s">
        <v>132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0</v>
      </c>
      <c r="D31" s="51">
        <v>0</v>
      </c>
      <c r="E31" s="51">
        <f t="shared" si="0"/>
        <v>0</v>
      </c>
      <c r="F31" s="51">
        <v>0</v>
      </c>
      <c r="G31" s="51">
        <v>0</v>
      </c>
      <c r="H31" s="51">
        <f t="shared" si="1"/>
        <v>0</v>
      </c>
      <c r="I31" s="59" t="str">
        <f t="shared" si="2"/>
        <v>-</v>
      </c>
      <c r="J31" s="59" t="str">
        <f t="shared" si="2"/>
        <v>-</v>
      </c>
      <c r="K31" s="59" t="str">
        <f t="shared" si="2"/>
        <v>-</v>
      </c>
      <c r="L31" s="79" t="s">
        <v>132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0</v>
      </c>
      <c r="D32" s="51">
        <v>0</v>
      </c>
      <c r="E32" s="51">
        <f t="shared" si="0"/>
        <v>0</v>
      </c>
      <c r="F32" s="51">
        <v>0</v>
      </c>
      <c r="G32" s="51">
        <v>0</v>
      </c>
      <c r="H32" s="51">
        <f t="shared" si="1"/>
        <v>0</v>
      </c>
      <c r="I32" s="59" t="str">
        <f t="shared" si="2"/>
        <v>-</v>
      </c>
      <c r="J32" s="59" t="str">
        <f t="shared" si="2"/>
        <v>-</v>
      </c>
      <c r="K32" s="59" t="str">
        <f t="shared" si="2"/>
        <v>-</v>
      </c>
      <c r="L32" s="79" t="s">
        <v>132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0</v>
      </c>
      <c r="D33" s="51">
        <v>0</v>
      </c>
      <c r="E33" s="51">
        <f t="shared" si="0"/>
        <v>0</v>
      </c>
      <c r="F33" s="51">
        <v>0</v>
      </c>
      <c r="G33" s="51">
        <v>0</v>
      </c>
      <c r="H33" s="51">
        <f t="shared" si="1"/>
        <v>0</v>
      </c>
      <c r="I33" s="59" t="str">
        <f t="shared" si="2"/>
        <v>-</v>
      </c>
      <c r="J33" s="59" t="str">
        <f t="shared" si="2"/>
        <v>-</v>
      </c>
      <c r="K33" s="59" t="str">
        <f t="shared" si="2"/>
        <v>-</v>
      </c>
      <c r="L33" s="79" t="s">
        <v>132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0</v>
      </c>
      <c r="D34" s="73">
        <v>0</v>
      </c>
      <c r="E34" s="73">
        <f t="shared" si="0"/>
        <v>0</v>
      </c>
      <c r="F34" s="73">
        <v>0</v>
      </c>
      <c r="G34" s="73">
        <v>0</v>
      </c>
      <c r="H34" s="73">
        <f t="shared" si="1"/>
        <v>0</v>
      </c>
      <c r="I34" s="74" t="str">
        <f t="shared" si="2"/>
        <v>-</v>
      </c>
      <c r="J34" s="74" t="str">
        <f t="shared" si="2"/>
        <v>-</v>
      </c>
      <c r="K34" s="74" t="str">
        <f t="shared" si="2"/>
        <v>-</v>
      </c>
      <c r="L34" s="80" t="s">
        <v>132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0</v>
      </c>
      <c r="D35" s="54">
        <f t="shared" si="3"/>
        <v>0</v>
      </c>
      <c r="E35" s="54">
        <f t="shared" si="3"/>
        <v>0</v>
      </c>
      <c r="F35" s="54">
        <f t="shared" si="3"/>
        <v>0</v>
      </c>
      <c r="G35" s="54">
        <f t="shared" si="3"/>
        <v>0</v>
      </c>
      <c r="H35" s="54">
        <f t="shared" si="3"/>
        <v>0</v>
      </c>
      <c r="I35" s="61" t="str">
        <f t="shared" si="2"/>
        <v>-</v>
      </c>
      <c r="J35" s="61" t="str">
        <f t="shared" si="2"/>
        <v>-</v>
      </c>
      <c r="K35" s="61" t="str">
        <f t="shared" si="2"/>
        <v>-</v>
      </c>
      <c r="L35" s="81" t="s">
        <v>132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37" orientation="portrait" useFirstPageNumber="1" r:id="rId1"/>
  <headerFooter scaleWithDoc="0" alignWithMargins="0">
    <oddFooter>&amp;C- &amp;P -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M35"/>
  <sheetViews>
    <sheetView view="pageBreakPreview" zoomScaleNormal="85" zoomScaleSheetLayoutView="100" workbookViewId="0">
      <selection activeCell="L20" sqref="L20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>
      <c r="F3" s="86"/>
    </row>
    <row r="4" spans="1:13" ht="20.100000000000001" customHeight="1" x14ac:dyDescent="0.15">
      <c r="A4" s="14" t="s">
        <v>80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1552763</v>
      </c>
      <c r="D10" s="50">
        <v>40830</v>
      </c>
      <c r="E10" s="50">
        <f t="shared" ref="E10:E34" si="0">SUM(C10:D10)</f>
        <v>1593593</v>
      </c>
      <c r="F10" s="50">
        <v>1530185</v>
      </c>
      <c r="G10" s="50">
        <v>3769</v>
      </c>
      <c r="H10" s="50">
        <f t="shared" ref="H10:H34" si="1">SUM(F10:G10)</f>
        <v>1533954</v>
      </c>
      <c r="I10" s="58">
        <f t="shared" ref="I10:K35" si="2">IF(ISERROR(ROUND(F10/C10*100,2)),"-",ROUND(F10/C10*100,2))</f>
        <v>98.55</v>
      </c>
      <c r="J10" s="58">
        <f t="shared" si="2"/>
        <v>9.23</v>
      </c>
      <c r="K10" s="58">
        <f t="shared" si="2"/>
        <v>96.26</v>
      </c>
      <c r="L10" s="78">
        <v>97.43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877</v>
      </c>
      <c r="D11" s="51">
        <v>0</v>
      </c>
      <c r="E11" s="51">
        <f t="shared" si="0"/>
        <v>877</v>
      </c>
      <c r="F11" s="51">
        <v>877</v>
      </c>
      <c r="G11" s="51">
        <v>0</v>
      </c>
      <c r="H11" s="51">
        <f t="shared" si="1"/>
        <v>877</v>
      </c>
      <c r="I11" s="59">
        <f t="shared" si="2"/>
        <v>100</v>
      </c>
      <c r="J11" s="59" t="str">
        <f t="shared" si="2"/>
        <v>-</v>
      </c>
      <c r="K11" s="59">
        <f t="shared" si="2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39928</v>
      </c>
      <c r="D12" s="51">
        <v>62</v>
      </c>
      <c r="E12" s="51">
        <f t="shared" si="0"/>
        <v>39990</v>
      </c>
      <c r="F12" s="51">
        <v>39928</v>
      </c>
      <c r="G12" s="51">
        <v>8</v>
      </c>
      <c r="H12" s="51">
        <f t="shared" si="1"/>
        <v>39936</v>
      </c>
      <c r="I12" s="59">
        <f t="shared" si="2"/>
        <v>100</v>
      </c>
      <c r="J12" s="59">
        <f t="shared" si="2"/>
        <v>12.9</v>
      </c>
      <c r="K12" s="59">
        <f t="shared" si="2"/>
        <v>99.86</v>
      </c>
      <c r="L12" s="79">
        <v>99.77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2626</v>
      </c>
      <c r="D13" s="51">
        <v>6243</v>
      </c>
      <c r="E13" s="51">
        <f t="shared" si="0"/>
        <v>8869</v>
      </c>
      <c r="F13" s="51">
        <v>2626</v>
      </c>
      <c r="G13" s="51">
        <v>869</v>
      </c>
      <c r="H13" s="51">
        <f t="shared" si="1"/>
        <v>3495</v>
      </c>
      <c r="I13" s="59">
        <f t="shared" si="2"/>
        <v>100</v>
      </c>
      <c r="J13" s="59">
        <f t="shared" si="2"/>
        <v>13.92</v>
      </c>
      <c r="K13" s="59">
        <f t="shared" si="2"/>
        <v>39.409999999999997</v>
      </c>
      <c r="L13" s="79">
        <v>35.11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22996</v>
      </c>
      <c r="D14" s="73">
        <v>0</v>
      </c>
      <c r="E14" s="73">
        <f t="shared" si="0"/>
        <v>22996</v>
      </c>
      <c r="F14" s="73">
        <v>22996</v>
      </c>
      <c r="G14" s="73">
        <v>0</v>
      </c>
      <c r="H14" s="73">
        <f t="shared" si="1"/>
        <v>22996</v>
      </c>
      <c r="I14" s="74">
        <f t="shared" si="2"/>
        <v>100</v>
      </c>
      <c r="J14" s="74" t="str">
        <f t="shared" si="2"/>
        <v>-</v>
      </c>
      <c r="K14" s="74">
        <f t="shared" si="2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24477</v>
      </c>
      <c r="D15" s="51">
        <v>1162</v>
      </c>
      <c r="E15" s="51">
        <f t="shared" si="0"/>
        <v>25639</v>
      </c>
      <c r="F15" s="51">
        <v>24477</v>
      </c>
      <c r="G15" s="51">
        <v>44</v>
      </c>
      <c r="H15" s="51">
        <f t="shared" si="1"/>
        <v>24521</v>
      </c>
      <c r="I15" s="59">
        <f t="shared" si="2"/>
        <v>100</v>
      </c>
      <c r="J15" s="59">
        <f t="shared" si="2"/>
        <v>3.79</v>
      </c>
      <c r="K15" s="59">
        <f t="shared" si="2"/>
        <v>95.64</v>
      </c>
      <c r="L15" s="79">
        <v>96.44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21593</v>
      </c>
      <c r="D16" s="51">
        <v>636</v>
      </c>
      <c r="E16" s="51">
        <f t="shared" si="0"/>
        <v>22229</v>
      </c>
      <c r="F16" s="51">
        <v>21593</v>
      </c>
      <c r="G16" s="51">
        <v>0</v>
      </c>
      <c r="H16" s="51">
        <f t="shared" si="1"/>
        <v>21593</v>
      </c>
      <c r="I16" s="59">
        <f t="shared" si="2"/>
        <v>100</v>
      </c>
      <c r="J16" s="59">
        <f t="shared" si="2"/>
        <v>0</v>
      </c>
      <c r="K16" s="59">
        <f t="shared" si="2"/>
        <v>97.14</v>
      </c>
      <c r="L16" s="79">
        <v>98.02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114845</v>
      </c>
      <c r="D17" s="51">
        <v>3793</v>
      </c>
      <c r="E17" s="51">
        <f t="shared" si="0"/>
        <v>118638</v>
      </c>
      <c r="F17" s="51">
        <v>113453</v>
      </c>
      <c r="G17" s="51">
        <v>955</v>
      </c>
      <c r="H17" s="51">
        <f t="shared" si="1"/>
        <v>114408</v>
      </c>
      <c r="I17" s="59">
        <f t="shared" si="2"/>
        <v>98.79</v>
      </c>
      <c r="J17" s="59">
        <f t="shared" si="2"/>
        <v>25.18</v>
      </c>
      <c r="K17" s="59">
        <f t="shared" si="2"/>
        <v>96.43</v>
      </c>
      <c r="L17" s="79">
        <v>95.8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25000</v>
      </c>
      <c r="D18" s="51">
        <v>0</v>
      </c>
      <c r="E18" s="51">
        <f t="shared" si="0"/>
        <v>25000</v>
      </c>
      <c r="F18" s="51">
        <v>25000</v>
      </c>
      <c r="G18" s="51">
        <v>0</v>
      </c>
      <c r="H18" s="51">
        <f t="shared" si="1"/>
        <v>25000</v>
      </c>
      <c r="I18" s="59">
        <f t="shared" si="2"/>
        <v>100</v>
      </c>
      <c r="J18" s="59" t="str">
        <f t="shared" si="2"/>
        <v>-</v>
      </c>
      <c r="K18" s="59">
        <f t="shared" si="2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2292</v>
      </c>
      <c r="D19" s="73">
        <v>7631</v>
      </c>
      <c r="E19" s="73">
        <f t="shared" si="0"/>
        <v>9923</v>
      </c>
      <c r="F19" s="73">
        <v>1925</v>
      </c>
      <c r="G19" s="73">
        <v>390</v>
      </c>
      <c r="H19" s="73">
        <f t="shared" si="1"/>
        <v>2315</v>
      </c>
      <c r="I19" s="74">
        <f t="shared" si="2"/>
        <v>83.99</v>
      </c>
      <c r="J19" s="74">
        <f t="shared" si="2"/>
        <v>5.1100000000000003</v>
      </c>
      <c r="K19" s="74">
        <f t="shared" si="2"/>
        <v>23.33</v>
      </c>
      <c r="L19" s="80">
        <v>66.41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2863</v>
      </c>
      <c r="D20" s="51">
        <v>0</v>
      </c>
      <c r="E20" s="51">
        <f t="shared" si="0"/>
        <v>2863</v>
      </c>
      <c r="F20" s="51">
        <v>2863</v>
      </c>
      <c r="G20" s="51">
        <v>0</v>
      </c>
      <c r="H20" s="51">
        <f t="shared" si="1"/>
        <v>2863</v>
      </c>
      <c r="I20" s="59">
        <f t="shared" si="2"/>
        <v>100</v>
      </c>
      <c r="J20" s="59" t="str">
        <f t="shared" si="2"/>
        <v>-</v>
      </c>
      <c r="K20" s="59">
        <f t="shared" si="2"/>
        <v>100</v>
      </c>
      <c r="L20" s="79">
        <v>99.97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3648</v>
      </c>
      <c r="D21" s="51">
        <v>231</v>
      </c>
      <c r="E21" s="51">
        <f t="shared" si="0"/>
        <v>3879</v>
      </c>
      <c r="F21" s="51">
        <v>3230</v>
      </c>
      <c r="G21" s="51">
        <v>231</v>
      </c>
      <c r="H21" s="51">
        <f t="shared" si="1"/>
        <v>3461</v>
      </c>
      <c r="I21" s="59">
        <f t="shared" si="2"/>
        <v>88.54</v>
      </c>
      <c r="J21" s="59">
        <f t="shared" si="2"/>
        <v>100</v>
      </c>
      <c r="K21" s="59">
        <f t="shared" si="2"/>
        <v>89.22</v>
      </c>
      <c r="L21" s="79">
        <v>94.52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81330</v>
      </c>
      <c r="D22" s="51">
        <v>7772</v>
      </c>
      <c r="E22" s="51">
        <f t="shared" si="0"/>
        <v>89102</v>
      </c>
      <c r="F22" s="51">
        <v>80630</v>
      </c>
      <c r="G22" s="51">
        <v>7772</v>
      </c>
      <c r="H22" s="51">
        <f t="shared" si="1"/>
        <v>88402</v>
      </c>
      <c r="I22" s="59">
        <f t="shared" si="2"/>
        <v>99.14</v>
      </c>
      <c r="J22" s="59">
        <f t="shared" si="2"/>
        <v>100</v>
      </c>
      <c r="K22" s="59">
        <f t="shared" si="2"/>
        <v>99.21</v>
      </c>
      <c r="L22" s="79">
        <v>93.83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3430</v>
      </c>
      <c r="D23" s="51">
        <v>0</v>
      </c>
      <c r="E23" s="51">
        <f t="shared" si="0"/>
        <v>3430</v>
      </c>
      <c r="F23" s="51">
        <v>3430</v>
      </c>
      <c r="G23" s="51">
        <v>0</v>
      </c>
      <c r="H23" s="51">
        <f t="shared" si="1"/>
        <v>3430</v>
      </c>
      <c r="I23" s="59">
        <f t="shared" si="2"/>
        <v>100</v>
      </c>
      <c r="J23" s="59" t="str">
        <f t="shared" si="2"/>
        <v>-</v>
      </c>
      <c r="K23" s="59">
        <f t="shared" si="2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0</v>
      </c>
      <c r="D24" s="73">
        <v>0</v>
      </c>
      <c r="E24" s="73">
        <f t="shared" si="0"/>
        <v>0</v>
      </c>
      <c r="F24" s="73">
        <v>0</v>
      </c>
      <c r="G24" s="73">
        <v>0</v>
      </c>
      <c r="H24" s="73">
        <f t="shared" si="1"/>
        <v>0</v>
      </c>
      <c r="I24" s="74" t="str">
        <f t="shared" si="2"/>
        <v>-</v>
      </c>
      <c r="J24" s="74" t="str">
        <f t="shared" si="2"/>
        <v>-</v>
      </c>
      <c r="K24" s="74" t="str">
        <f t="shared" si="2"/>
        <v>-</v>
      </c>
      <c r="L24" s="80" t="s">
        <v>132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7407</v>
      </c>
      <c r="D25" s="51">
        <v>0</v>
      </c>
      <c r="E25" s="51">
        <f t="shared" si="0"/>
        <v>7407</v>
      </c>
      <c r="F25" s="51">
        <v>7407</v>
      </c>
      <c r="G25" s="51">
        <v>0</v>
      </c>
      <c r="H25" s="51">
        <f t="shared" si="1"/>
        <v>7407</v>
      </c>
      <c r="I25" s="59">
        <f t="shared" si="2"/>
        <v>100</v>
      </c>
      <c r="J25" s="59" t="str">
        <f t="shared" si="2"/>
        <v>-</v>
      </c>
      <c r="K25" s="59">
        <f t="shared" si="2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33290</v>
      </c>
      <c r="D26" s="51">
        <v>25</v>
      </c>
      <c r="E26" s="51">
        <f t="shared" si="0"/>
        <v>33315</v>
      </c>
      <c r="F26" s="51">
        <v>33290</v>
      </c>
      <c r="G26" s="51">
        <v>25</v>
      </c>
      <c r="H26" s="51">
        <f t="shared" si="1"/>
        <v>33315</v>
      </c>
      <c r="I26" s="59">
        <f t="shared" si="2"/>
        <v>100</v>
      </c>
      <c r="J26" s="59">
        <f t="shared" si="2"/>
        <v>100</v>
      </c>
      <c r="K26" s="59">
        <f t="shared" si="2"/>
        <v>100</v>
      </c>
      <c r="L26" s="79">
        <v>99.93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13507</v>
      </c>
      <c r="D27" s="51">
        <v>0</v>
      </c>
      <c r="E27" s="51">
        <f t="shared" si="0"/>
        <v>13507</v>
      </c>
      <c r="F27" s="51">
        <v>13507</v>
      </c>
      <c r="G27" s="51">
        <v>0</v>
      </c>
      <c r="H27" s="51">
        <f t="shared" si="1"/>
        <v>13507</v>
      </c>
      <c r="I27" s="59">
        <f t="shared" si="2"/>
        <v>100</v>
      </c>
      <c r="J27" s="59" t="str">
        <f t="shared" si="2"/>
        <v>-</v>
      </c>
      <c r="K27" s="59">
        <f t="shared" si="2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1419</v>
      </c>
      <c r="D28" s="51">
        <v>65</v>
      </c>
      <c r="E28" s="51">
        <f t="shared" si="0"/>
        <v>1484</v>
      </c>
      <c r="F28" s="51">
        <v>1419</v>
      </c>
      <c r="G28" s="51">
        <v>0</v>
      </c>
      <c r="H28" s="51">
        <f t="shared" si="1"/>
        <v>1419</v>
      </c>
      <c r="I28" s="59">
        <f t="shared" si="2"/>
        <v>100</v>
      </c>
      <c r="J28" s="59">
        <f t="shared" si="2"/>
        <v>0</v>
      </c>
      <c r="K28" s="59">
        <f t="shared" si="2"/>
        <v>95.62</v>
      </c>
      <c r="L28" s="79">
        <v>96.88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73">
        <f t="shared" si="0"/>
        <v>0</v>
      </c>
      <c r="F29" s="73">
        <v>0</v>
      </c>
      <c r="G29" s="73">
        <v>0</v>
      </c>
      <c r="H29" s="73">
        <f t="shared" si="1"/>
        <v>0</v>
      </c>
      <c r="I29" s="74" t="str">
        <f t="shared" si="2"/>
        <v>-</v>
      </c>
      <c r="J29" s="74" t="str">
        <f t="shared" si="2"/>
        <v>-</v>
      </c>
      <c r="K29" s="74" t="str">
        <f t="shared" si="2"/>
        <v>-</v>
      </c>
      <c r="L29" s="80" t="s">
        <v>132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0</v>
      </c>
      <c r="D30" s="51">
        <v>0</v>
      </c>
      <c r="E30" s="51">
        <f t="shared" si="0"/>
        <v>0</v>
      </c>
      <c r="F30" s="51">
        <v>0</v>
      </c>
      <c r="G30" s="51">
        <v>0</v>
      </c>
      <c r="H30" s="51">
        <f t="shared" si="1"/>
        <v>0</v>
      </c>
      <c r="I30" s="59" t="str">
        <f t="shared" si="2"/>
        <v>-</v>
      </c>
      <c r="J30" s="59" t="str">
        <f t="shared" si="2"/>
        <v>-</v>
      </c>
      <c r="K30" s="59" t="str">
        <f t="shared" si="2"/>
        <v>-</v>
      </c>
      <c r="L30" s="79" t="s">
        <v>132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25715</v>
      </c>
      <c r="D31" s="51">
        <v>0</v>
      </c>
      <c r="E31" s="51">
        <f t="shared" si="0"/>
        <v>25715</v>
      </c>
      <c r="F31" s="51">
        <v>25715</v>
      </c>
      <c r="G31" s="51">
        <v>0</v>
      </c>
      <c r="H31" s="51">
        <f t="shared" si="1"/>
        <v>25715</v>
      </c>
      <c r="I31" s="59">
        <f t="shared" si="2"/>
        <v>100</v>
      </c>
      <c r="J31" s="59" t="str">
        <f t="shared" si="2"/>
        <v>-</v>
      </c>
      <c r="K31" s="59">
        <f t="shared" si="2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768</v>
      </c>
      <c r="D32" s="51">
        <v>0</v>
      </c>
      <c r="E32" s="51">
        <f t="shared" si="0"/>
        <v>768</v>
      </c>
      <c r="F32" s="51">
        <v>768</v>
      </c>
      <c r="G32" s="51">
        <v>0</v>
      </c>
      <c r="H32" s="51">
        <f t="shared" si="1"/>
        <v>768</v>
      </c>
      <c r="I32" s="59">
        <f t="shared" si="2"/>
        <v>100</v>
      </c>
      <c r="J32" s="59" t="str">
        <f t="shared" si="2"/>
        <v>-</v>
      </c>
      <c r="K32" s="59">
        <f t="shared" si="2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0</v>
      </c>
      <c r="D33" s="51">
        <v>0</v>
      </c>
      <c r="E33" s="51">
        <f t="shared" si="0"/>
        <v>0</v>
      </c>
      <c r="F33" s="51">
        <v>0</v>
      </c>
      <c r="G33" s="51">
        <v>0</v>
      </c>
      <c r="H33" s="51">
        <f t="shared" si="1"/>
        <v>0</v>
      </c>
      <c r="I33" s="59" t="str">
        <f t="shared" si="2"/>
        <v>-</v>
      </c>
      <c r="J33" s="59" t="str">
        <f t="shared" si="2"/>
        <v>-</v>
      </c>
      <c r="K33" s="59" t="str">
        <f t="shared" si="2"/>
        <v>-</v>
      </c>
      <c r="L33" s="79" t="s">
        <v>132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9060</v>
      </c>
      <c r="D34" s="73">
        <v>0</v>
      </c>
      <c r="E34" s="73">
        <f t="shared" si="0"/>
        <v>9060</v>
      </c>
      <c r="F34" s="73">
        <v>9060</v>
      </c>
      <c r="G34" s="73">
        <v>0</v>
      </c>
      <c r="H34" s="73">
        <f t="shared" si="1"/>
        <v>9060</v>
      </c>
      <c r="I34" s="74">
        <f t="shared" si="2"/>
        <v>100</v>
      </c>
      <c r="J34" s="74" t="str">
        <f t="shared" si="2"/>
        <v>-</v>
      </c>
      <c r="K34" s="74">
        <f t="shared" si="2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1989834</v>
      </c>
      <c r="D35" s="54">
        <f t="shared" si="3"/>
        <v>68450</v>
      </c>
      <c r="E35" s="54">
        <f t="shared" si="3"/>
        <v>2058284</v>
      </c>
      <c r="F35" s="54">
        <f t="shared" si="3"/>
        <v>1964379</v>
      </c>
      <c r="G35" s="54">
        <f t="shared" si="3"/>
        <v>14063</v>
      </c>
      <c r="H35" s="54">
        <f t="shared" si="3"/>
        <v>1978442</v>
      </c>
      <c r="I35" s="61">
        <f t="shared" si="2"/>
        <v>98.72</v>
      </c>
      <c r="J35" s="61">
        <f t="shared" si="2"/>
        <v>20.54</v>
      </c>
      <c r="K35" s="61">
        <f t="shared" si="2"/>
        <v>96.12</v>
      </c>
      <c r="L35" s="81">
        <v>96.73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39" orientation="portrait" useFirstPageNumber="1" r:id="rId1"/>
  <headerFooter scaleWithDoc="0" alignWithMargins="0">
    <oddFooter>&amp;C- &amp;P -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M35"/>
  <sheetViews>
    <sheetView view="pageBreakPreview" zoomScaleNormal="85" zoomScaleSheetLayoutView="100" workbookViewId="0">
      <selection activeCell="L19" sqref="L19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156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20639</v>
      </c>
      <c r="D10" s="50">
        <v>0</v>
      </c>
      <c r="E10" s="50">
        <f t="shared" ref="E10:E34" si="0">SUM(C10:D10)</f>
        <v>20639</v>
      </c>
      <c r="F10" s="50">
        <v>20639</v>
      </c>
      <c r="G10" s="50">
        <v>0</v>
      </c>
      <c r="H10" s="50">
        <f t="shared" ref="H10:H34" si="1">SUM(F10:G10)</f>
        <v>20639</v>
      </c>
      <c r="I10" s="58">
        <f t="shared" ref="I10:K35" si="2">IF(ISERROR(ROUND(F10/C10*100,2)),"-",ROUND(F10/C10*100,2))</f>
        <v>100</v>
      </c>
      <c r="J10" s="58" t="str">
        <f t="shared" si="2"/>
        <v>-</v>
      </c>
      <c r="K10" s="58">
        <f t="shared" si="2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877</v>
      </c>
      <c r="D11" s="51">
        <v>0</v>
      </c>
      <c r="E11" s="51">
        <f t="shared" si="0"/>
        <v>877</v>
      </c>
      <c r="F11" s="51">
        <v>877</v>
      </c>
      <c r="G11" s="51">
        <v>0</v>
      </c>
      <c r="H11" s="51">
        <f t="shared" si="1"/>
        <v>877</v>
      </c>
      <c r="I11" s="59">
        <f t="shared" si="2"/>
        <v>100</v>
      </c>
      <c r="J11" s="59" t="str">
        <f t="shared" si="2"/>
        <v>-</v>
      </c>
      <c r="K11" s="59">
        <f t="shared" si="2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39928</v>
      </c>
      <c r="D12" s="51">
        <v>0</v>
      </c>
      <c r="E12" s="51">
        <f t="shared" si="0"/>
        <v>39928</v>
      </c>
      <c r="F12" s="51">
        <v>39928</v>
      </c>
      <c r="G12" s="51">
        <v>0</v>
      </c>
      <c r="H12" s="51">
        <f t="shared" si="1"/>
        <v>39928</v>
      </c>
      <c r="I12" s="59">
        <f t="shared" si="2"/>
        <v>100</v>
      </c>
      <c r="J12" s="59" t="str">
        <f t="shared" si="2"/>
        <v>-</v>
      </c>
      <c r="K12" s="59">
        <f t="shared" si="2"/>
        <v>100</v>
      </c>
      <c r="L12" s="79">
        <v>100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2626</v>
      </c>
      <c r="D13" s="51">
        <v>1154</v>
      </c>
      <c r="E13" s="51">
        <f t="shared" si="0"/>
        <v>3780</v>
      </c>
      <c r="F13" s="51">
        <v>2626</v>
      </c>
      <c r="G13" s="51">
        <v>0</v>
      </c>
      <c r="H13" s="51">
        <f t="shared" si="1"/>
        <v>2626</v>
      </c>
      <c r="I13" s="59">
        <f t="shared" si="2"/>
        <v>100</v>
      </c>
      <c r="J13" s="59">
        <f t="shared" si="2"/>
        <v>0</v>
      </c>
      <c r="K13" s="59">
        <f t="shared" si="2"/>
        <v>69.47</v>
      </c>
      <c r="L13" s="79">
        <v>72.77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22996</v>
      </c>
      <c r="D14" s="73">
        <v>0</v>
      </c>
      <c r="E14" s="73">
        <f t="shared" si="0"/>
        <v>22996</v>
      </c>
      <c r="F14" s="73">
        <v>22996</v>
      </c>
      <c r="G14" s="73">
        <v>0</v>
      </c>
      <c r="H14" s="73">
        <f t="shared" si="1"/>
        <v>22996</v>
      </c>
      <c r="I14" s="74">
        <f t="shared" si="2"/>
        <v>100</v>
      </c>
      <c r="J14" s="74" t="str">
        <f t="shared" si="2"/>
        <v>-</v>
      </c>
      <c r="K14" s="74">
        <f t="shared" si="2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24477</v>
      </c>
      <c r="D15" s="51">
        <v>1162</v>
      </c>
      <c r="E15" s="51">
        <f t="shared" si="0"/>
        <v>25639</v>
      </c>
      <c r="F15" s="51">
        <v>24477</v>
      </c>
      <c r="G15" s="51">
        <v>44</v>
      </c>
      <c r="H15" s="51">
        <f t="shared" si="1"/>
        <v>24521</v>
      </c>
      <c r="I15" s="59">
        <f t="shared" si="2"/>
        <v>100</v>
      </c>
      <c r="J15" s="59">
        <f t="shared" si="2"/>
        <v>3.79</v>
      </c>
      <c r="K15" s="59">
        <f t="shared" si="2"/>
        <v>95.64</v>
      </c>
      <c r="L15" s="79">
        <v>96.44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21593</v>
      </c>
      <c r="D16" s="51">
        <v>636</v>
      </c>
      <c r="E16" s="51">
        <f t="shared" si="0"/>
        <v>22229</v>
      </c>
      <c r="F16" s="51">
        <v>21593</v>
      </c>
      <c r="G16" s="51">
        <v>0</v>
      </c>
      <c r="H16" s="51">
        <f t="shared" si="1"/>
        <v>21593</v>
      </c>
      <c r="I16" s="59">
        <f t="shared" si="2"/>
        <v>100</v>
      </c>
      <c r="J16" s="59">
        <f t="shared" si="2"/>
        <v>0</v>
      </c>
      <c r="K16" s="59">
        <f t="shared" si="2"/>
        <v>97.14</v>
      </c>
      <c r="L16" s="79">
        <v>98.02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4275</v>
      </c>
      <c r="D17" s="51">
        <v>0</v>
      </c>
      <c r="E17" s="51">
        <f t="shared" si="0"/>
        <v>4275</v>
      </c>
      <c r="F17" s="51">
        <v>4275</v>
      </c>
      <c r="G17" s="51">
        <v>0</v>
      </c>
      <c r="H17" s="51">
        <f t="shared" si="1"/>
        <v>4275</v>
      </c>
      <c r="I17" s="59">
        <f t="shared" si="2"/>
        <v>100</v>
      </c>
      <c r="J17" s="59" t="str">
        <f t="shared" si="2"/>
        <v>-</v>
      </c>
      <c r="K17" s="59">
        <f t="shared" si="2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25000</v>
      </c>
      <c r="D18" s="51">
        <v>0</v>
      </c>
      <c r="E18" s="51">
        <f t="shared" si="0"/>
        <v>25000</v>
      </c>
      <c r="F18" s="51">
        <v>25000</v>
      </c>
      <c r="G18" s="51">
        <v>0</v>
      </c>
      <c r="H18" s="51">
        <f t="shared" si="1"/>
        <v>25000</v>
      </c>
      <c r="I18" s="59">
        <f t="shared" si="2"/>
        <v>100</v>
      </c>
      <c r="J18" s="59" t="str">
        <f t="shared" si="2"/>
        <v>-</v>
      </c>
      <c r="K18" s="59">
        <f t="shared" si="2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2292</v>
      </c>
      <c r="D19" s="73">
        <v>7631</v>
      </c>
      <c r="E19" s="73">
        <f t="shared" si="0"/>
        <v>9923</v>
      </c>
      <c r="F19" s="73">
        <v>1925</v>
      </c>
      <c r="G19" s="73">
        <v>390</v>
      </c>
      <c r="H19" s="73">
        <f t="shared" si="1"/>
        <v>2315</v>
      </c>
      <c r="I19" s="74">
        <f t="shared" si="2"/>
        <v>83.99</v>
      </c>
      <c r="J19" s="74">
        <f t="shared" si="2"/>
        <v>5.1100000000000003</v>
      </c>
      <c r="K19" s="74">
        <f t="shared" si="2"/>
        <v>23.33</v>
      </c>
      <c r="L19" s="80">
        <v>66.41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2863</v>
      </c>
      <c r="D20" s="51">
        <v>0</v>
      </c>
      <c r="E20" s="51">
        <f t="shared" si="0"/>
        <v>2863</v>
      </c>
      <c r="F20" s="51">
        <v>2863</v>
      </c>
      <c r="G20" s="51">
        <v>0</v>
      </c>
      <c r="H20" s="51">
        <f t="shared" si="1"/>
        <v>2863</v>
      </c>
      <c r="I20" s="59">
        <f t="shared" si="2"/>
        <v>100</v>
      </c>
      <c r="J20" s="59" t="str">
        <f t="shared" si="2"/>
        <v>-</v>
      </c>
      <c r="K20" s="59">
        <f t="shared" si="2"/>
        <v>100</v>
      </c>
      <c r="L20" s="79">
        <v>99.97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3648</v>
      </c>
      <c r="D21" s="51">
        <v>231</v>
      </c>
      <c r="E21" s="51">
        <f t="shared" si="0"/>
        <v>3879</v>
      </c>
      <c r="F21" s="51">
        <v>3230</v>
      </c>
      <c r="G21" s="51">
        <v>231</v>
      </c>
      <c r="H21" s="51">
        <f t="shared" si="1"/>
        <v>3461</v>
      </c>
      <c r="I21" s="59">
        <f t="shared" si="2"/>
        <v>88.54</v>
      </c>
      <c r="J21" s="59">
        <f t="shared" si="2"/>
        <v>100</v>
      </c>
      <c r="K21" s="59">
        <f t="shared" si="2"/>
        <v>89.22</v>
      </c>
      <c r="L21" s="79">
        <v>94.52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81330</v>
      </c>
      <c r="D22" s="51">
        <v>7772</v>
      </c>
      <c r="E22" s="51">
        <f t="shared" si="0"/>
        <v>89102</v>
      </c>
      <c r="F22" s="51">
        <v>80630</v>
      </c>
      <c r="G22" s="51">
        <v>7772</v>
      </c>
      <c r="H22" s="51">
        <f t="shared" si="1"/>
        <v>88402</v>
      </c>
      <c r="I22" s="59">
        <f t="shared" si="2"/>
        <v>99.14</v>
      </c>
      <c r="J22" s="59">
        <f t="shared" si="2"/>
        <v>100</v>
      </c>
      <c r="K22" s="59">
        <f t="shared" si="2"/>
        <v>99.21</v>
      </c>
      <c r="L22" s="79">
        <v>93.84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3430</v>
      </c>
      <c r="D23" s="51">
        <v>0</v>
      </c>
      <c r="E23" s="51">
        <f t="shared" si="0"/>
        <v>3430</v>
      </c>
      <c r="F23" s="51">
        <v>3430</v>
      </c>
      <c r="G23" s="51">
        <v>0</v>
      </c>
      <c r="H23" s="51">
        <f t="shared" si="1"/>
        <v>3430</v>
      </c>
      <c r="I23" s="59">
        <f t="shared" si="2"/>
        <v>100</v>
      </c>
      <c r="J23" s="59" t="str">
        <f t="shared" si="2"/>
        <v>-</v>
      </c>
      <c r="K23" s="59">
        <f t="shared" si="2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0</v>
      </c>
      <c r="D24" s="73">
        <v>0</v>
      </c>
      <c r="E24" s="73">
        <f t="shared" si="0"/>
        <v>0</v>
      </c>
      <c r="F24" s="73">
        <v>0</v>
      </c>
      <c r="G24" s="73">
        <v>0</v>
      </c>
      <c r="H24" s="73">
        <f t="shared" si="1"/>
        <v>0</v>
      </c>
      <c r="I24" s="74" t="str">
        <f t="shared" si="2"/>
        <v>-</v>
      </c>
      <c r="J24" s="74" t="str">
        <f t="shared" si="2"/>
        <v>-</v>
      </c>
      <c r="K24" s="74" t="str">
        <f t="shared" si="2"/>
        <v>-</v>
      </c>
      <c r="L24" s="80" t="s">
        <v>132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7407</v>
      </c>
      <c r="D25" s="51">
        <v>0</v>
      </c>
      <c r="E25" s="51">
        <f t="shared" si="0"/>
        <v>7407</v>
      </c>
      <c r="F25" s="51">
        <v>7407</v>
      </c>
      <c r="G25" s="51">
        <v>0</v>
      </c>
      <c r="H25" s="51">
        <f t="shared" si="1"/>
        <v>7407</v>
      </c>
      <c r="I25" s="59">
        <f t="shared" si="2"/>
        <v>100</v>
      </c>
      <c r="J25" s="59" t="str">
        <f t="shared" si="2"/>
        <v>-</v>
      </c>
      <c r="K25" s="59">
        <f t="shared" si="2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33290</v>
      </c>
      <c r="D26" s="51">
        <v>25</v>
      </c>
      <c r="E26" s="51">
        <f t="shared" si="0"/>
        <v>33315</v>
      </c>
      <c r="F26" s="51">
        <v>33290</v>
      </c>
      <c r="G26" s="51">
        <v>25</v>
      </c>
      <c r="H26" s="51">
        <f t="shared" si="1"/>
        <v>33315</v>
      </c>
      <c r="I26" s="59">
        <f t="shared" si="2"/>
        <v>100</v>
      </c>
      <c r="J26" s="59">
        <f t="shared" si="2"/>
        <v>100</v>
      </c>
      <c r="K26" s="59">
        <f t="shared" si="2"/>
        <v>100</v>
      </c>
      <c r="L26" s="79">
        <v>99.93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13507</v>
      </c>
      <c r="D27" s="51">
        <v>0</v>
      </c>
      <c r="E27" s="51">
        <f t="shared" si="0"/>
        <v>13507</v>
      </c>
      <c r="F27" s="51">
        <v>13507</v>
      </c>
      <c r="G27" s="51">
        <v>0</v>
      </c>
      <c r="H27" s="51">
        <f t="shared" si="1"/>
        <v>13507</v>
      </c>
      <c r="I27" s="59">
        <f t="shared" si="2"/>
        <v>100</v>
      </c>
      <c r="J27" s="59" t="str">
        <f t="shared" si="2"/>
        <v>-</v>
      </c>
      <c r="K27" s="59">
        <f t="shared" si="2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1419</v>
      </c>
      <c r="D28" s="51">
        <v>0</v>
      </c>
      <c r="E28" s="51">
        <f t="shared" si="0"/>
        <v>1419</v>
      </c>
      <c r="F28" s="51">
        <v>1419</v>
      </c>
      <c r="G28" s="51">
        <v>0</v>
      </c>
      <c r="H28" s="51">
        <f t="shared" si="1"/>
        <v>1419</v>
      </c>
      <c r="I28" s="59">
        <f t="shared" si="2"/>
        <v>100</v>
      </c>
      <c r="J28" s="59" t="str">
        <f t="shared" si="2"/>
        <v>-</v>
      </c>
      <c r="K28" s="59">
        <f t="shared" si="2"/>
        <v>100</v>
      </c>
      <c r="L28" s="79">
        <v>100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73">
        <f t="shared" si="0"/>
        <v>0</v>
      </c>
      <c r="F29" s="73">
        <v>0</v>
      </c>
      <c r="G29" s="73">
        <v>0</v>
      </c>
      <c r="H29" s="73">
        <f t="shared" si="1"/>
        <v>0</v>
      </c>
      <c r="I29" s="74" t="str">
        <f t="shared" si="2"/>
        <v>-</v>
      </c>
      <c r="J29" s="74" t="str">
        <f t="shared" si="2"/>
        <v>-</v>
      </c>
      <c r="K29" s="74" t="str">
        <f t="shared" si="2"/>
        <v>-</v>
      </c>
      <c r="L29" s="80" t="s">
        <v>132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0</v>
      </c>
      <c r="D30" s="51">
        <v>0</v>
      </c>
      <c r="E30" s="51">
        <f t="shared" si="0"/>
        <v>0</v>
      </c>
      <c r="F30" s="51">
        <v>0</v>
      </c>
      <c r="G30" s="51">
        <v>0</v>
      </c>
      <c r="H30" s="51">
        <f t="shared" si="1"/>
        <v>0</v>
      </c>
      <c r="I30" s="59" t="str">
        <f t="shared" si="2"/>
        <v>-</v>
      </c>
      <c r="J30" s="59" t="str">
        <f t="shared" si="2"/>
        <v>-</v>
      </c>
      <c r="K30" s="59" t="str">
        <f t="shared" si="2"/>
        <v>-</v>
      </c>
      <c r="L30" s="79" t="s">
        <v>132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25715</v>
      </c>
      <c r="D31" s="51">
        <v>0</v>
      </c>
      <c r="E31" s="51">
        <f t="shared" si="0"/>
        <v>25715</v>
      </c>
      <c r="F31" s="51">
        <v>25715</v>
      </c>
      <c r="G31" s="51">
        <v>0</v>
      </c>
      <c r="H31" s="51">
        <f t="shared" si="1"/>
        <v>25715</v>
      </c>
      <c r="I31" s="59">
        <f t="shared" si="2"/>
        <v>100</v>
      </c>
      <c r="J31" s="59" t="str">
        <f t="shared" si="2"/>
        <v>-</v>
      </c>
      <c r="K31" s="59">
        <f t="shared" si="2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768</v>
      </c>
      <c r="D32" s="51">
        <v>0</v>
      </c>
      <c r="E32" s="51">
        <f t="shared" si="0"/>
        <v>768</v>
      </c>
      <c r="F32" s="51">
        <v>768</v>
      </c>
      <c r="G32" s="51">
        <v>0</v>
      </c>
      <c r="H32" s="51">
        <f t="shared" si="1"/>
        <v>768</v>
      </c>
      <c r="I32" s="59">
        <f t="shared" si="2"/>
        <v>100</v>
      </c>
      <c r="J32" s="59" t="str">
        <f t="shared" si="2"/>
        <v>-</v>
      </c>
      <c r="K32" s="59">
        <f t="shared" si="2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0</v>
      </c>
      <c r="D33" s="51">
        <v>0</v>
      </c>
      <c r="E33" s="51">
        <f t="shared" si="0"/>
        <v>0</v>
      </c>
      <c r="F33" s="51">
        <v>0</v>
      </c>
      <c r="G33" s="51">
        <v>0</v>
      </c>
      <c r="H33" s="51">
        <f t="shared" si="1"/>
        <v>0</v>
      </c>
      <c r="I33" s="59" t="str">
        <f t="shared" si="2"/>
        <v>-</v>
      </c>
      <c r="J33" s="59" t="str">
        <f t="shared" si="2"/>
        <v>-</v>
      </c>
      <c r="K33" s="59" t="str">
        <f t="shared" si="2"/>
        <v>-</v>
      </c>
      <c r="L33" s="79" t="s">
        <v>132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9060</v>
      </c>
      <c r="D34" s="73">
        <v>0</v>
      </c>
      <c r="E34" s="73">
        <f t="shared" si="0"/>
        <v>9060</v>
      </c>
      <c r="F34" s="73">
        <v>9060</v>
      </c>
      <c r="G34" s="73">
        <v>0</v>
      </c>
      <c r="H34" s="73">
        <f t="shared" si="1"/>
        <v>9060</v>
      </c>
      <c r="I34" s="74">
        <f t="shared" si="2"/>
        <v>100</v>
      </c>
      <c r="J34" s="74" t="str">
        <f t="shared" si="2"/>
        <v>-</v>
      </c>
      <c r="K34" s="74">
        <f t="shared" si="2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347140</v>
      </c>
      <c r="D35" s="54">
        <f t="shared" si="3"/>
        <v>18611</v>
      </c>
      <c r="E35" s="54">
        <f t="shared" si="3"/>
        <v>365751</v>
      </c>
      <c r="F35" s="54">
        <f t="shared" si="3"/>
        <v>345655</v>
      </c>
      <c r="G35" s="54">
        <f t="shared" si="3"/>
        <v>8462</v>
      </c>
      <c r="H35" s="54">
        <f t="shared" si="3"/>
        <v>354117</v>
      </c>
      <c r="I35" s="61">
        <f t="shared" si="2"/>
        <v>99.57</v>
      </c>
      <c r="J35" s="61">
        <f t="shared" si="2"/>
        <v>45.47</v>
      </c>
      <c r="K35" s="61">
        <f t="shared" si="2"/>
        <v>96.82</v>
      </c>
      <c r="L35" s="81">
        <v>96.32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41" orientation="portrait" useFirstPageNumber="1" r:id="rId1"/>
  <headerFooter scaleWithDoc="0" alignWithMargins="0">
    <oddFooter>&amp;C- &amp;P -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M35"/>
  <sheetViews>
    <sheetView view="pageBreakPreview" zoomScaleNormal="85" zoomScaleSheetLayoutView="100" workbookViewId="0">
      <selection activeCell="H10" sqref="H10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157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1532124</v>
      </c>
      <c r="D10" s="50">
        <v>40830</v>
      </c>
      <c r="E10" s="50">
        <f t="shared" ref="E10:E34" si="0">SUM(C10:D10)</f>
        <v>1572954</v>
      </c>
      <c r="F10" s="50">
        <v>1509546</v>
      </c>
      <c r="G10" s="50">
        <v>3769</v>
      </c>
      <c r="H10" s="50">
        <f t="shared" ref="H10:H34" si="1">SUM(F10:G10)</f>
        <v>1513315</v>
      </c>
      <c r="I10" s="58">
        <f t="shared" ref="I10:K35" si="2">IF(ISERROR(ROUND(F10/C10*100,2)),"-",ROUND(F10/C10*100,2))</f>
        <v>98.53</v>
      </c>
      <c r="J10" s="58">
        <f t="shared" si="2"/>
        <v>9.23</v>
      </c>
      <c r="K10" s="58">
        <f t="shared" si="2"/>
        <v>96.21</v>
      </c>
      <c r="L10" s="78">
        <v>97.37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0</v>
      </c>
      <c r="D11" s="51">
        <v>0</v>
      </c>
      <c r="E11" s="51">
        <f t="shared" si="0"/>
        <v>0</v>
      </c>
      <c r="F11" s="51">
        <v>0</v>
      </c>
      <c r="G11" s="51">
        <v>0</v>
      </c>
      <c r="H11" s="51">
        <f t="shared" si="1"/>
        <v>0</v>
      </c>
      <c r="I11" s="59" t="str">
        <f t="shared" si="2"/>
        <v>-</v>
      </c>
      <c r="J11" s="59" t="str">
        <f t="shared" si="2"/>
        <v>-</v>
      </c>
      <c r="K11" s="59" t="str">
        <f t="shared" si="2"/>
        <v>-</v>
      </c>
      <c r="L11" s="79" t="s">
        <v>132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0</v>
      </c>
      <c r="D12" s="51">
        <v>0</v>
      </c>
      <c r="E12" s="51">
        <f t="shared" si="0"/>
        <v>0</v>
      </c>
      <c r="F12" s="51">
        <v>0</v>
      </c>
      <c r="G12" s="51">
        <v>0</v>
      </c>
      <c r="H12" s="51">
        <f t="shared" si="1"/>
        <v>0</v>
      </c>
      <c r="I12" s="59" t="str">
        <f t="shared" si="2"/>
        <v>-</v>
      </c>
      <c r="J12" s="59" t="str">
        <f t="shared" si="2"/>
        <v>-</v>
      </c>
      <c r="K12" s="59" t="str">
        <f t="shared" si="2"/>
        <v>-</v>
      </c>
      <c r="L12" s="79" t="s">
        <v>132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0</v>
      </c>
      <c r="D13" s="51">
        <v>0</v>
      </c>
      <c r="E13" s="51">
        <f t="shared" si="0"/>
        <v>0</v>
      </c>
      <c r="F13" s="51">
        <v>0</v>
      </c>
      <c r="G13" s="51">
        <v>0</v>
      </c>
      <c r="H13" s="51">
        <f t="shared" si="1"/>
        <v>0</v>
      </c>
      <c r="I13" s="59" t="str">
        <f t="shared" si="2"/>
        <v>-</v>
      </c>
      <c r="J13" s="59" t="str">
        <f t="shared" si="2"/>
        <v>-</v>
      </c>
      <c r="K13" s="59" t="str">
        <f t="shared" si="2"/>
        <v>-</v>
      </c>
      <c r="L13" s="79" t="s">
        <v>132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0</v>
      </c>
      <c r="D14" s="73">
        <v>0</v>
      </c>
      <c r="E14" s="73">
        <f t="shared" si="0"/>
        <v>0</v>
      </c>
      <c r="F14" s="73">
        <v>0</v>
      </c>
      <c r="G14" s="73">
        <v>0</v>
      </c>
      <c r="H14" s="73">
        <f t="shared" si="1"/>
        <v>0</v>
      </c>
      <c r="I14" s="74" t="str">
        <f t="shared" si="2"/>
        <v>-</v>
      </c>
      <c r="J14" s="74" t="str">
        <f t="shared" si="2"/>
        <v>-</v>
      </c>
      <c r="K14" s="74" t="str">
        <f t="shared" si="2"/>
        <v>-</v>
      </c>
      <c r="L14" s="80" t="s">
        <v>132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0</v>
      </c>
      <c r="D15" s="51">
        <v>0</v>
      </c>
      <c r="E15" s="51">
        <f t="shared" si="0"/>
        <v>0</v>
      </c>
      <c r="F15" s="51">
        <v>0</v>
      </c>
      <c r="G15" s="51">
        <v>0</v>
      </c>
      <c r="H15" s="51">
        <f t="shared" si="1"/>
        <v>0</v>
      </c>
      <c r="I15" s="59" t="str">
        <f t="shared" si="2"/>
        <v>-</v>
      </c>
      <c r="J15" s="59" t="str">
        <f t="shared" si="2"/>
        <v>-</v>
      </c>
      <c r="K15" s="59" t="str">
        <f t="shared" si="2"/>
        <v>-</v>
      </c>
      <c r="L15" s="79" t="s">
        <v>132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0</v>
      </c>
      <c r="D16" s="51">
        <v>0</v>
      </c>
      <c r="E16" s="51">
        <f t="shared" si="0"/>
        <v>0</v>
      </c>
      <c r="F16" s="51">
        <v>0</v>
      </c>
      <c r="G16" s="51">
        <v>0</v>
      </c>
      <c r="H16" s="51">
        <f t="shared" si="1"/>
        <v>0</v>
      </c>
      <c r="I16" s="59" t="str">
        <f t="shared" si="2"/>
        <v>-</v>
      </c>
      <c r="J16" s="59" t="str">
        <f t="shared" si="2"/>
        <v>-</v>
      </c>
      <c r="K16" s="59" t="str">
        <f t="shared" si="2"/>
        <v>-</v>
      </c>
      <c r="L16" s="79" t="s">
        <v>132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0</v>
      </c>
      <c r="D17" s="51">
        <v>0</v>
      </c>
      <c r="E17" s="51">
        <f t="shared" si="0"/>
        <v>0</v>
      </c>
      <c r="F17" s="51">
        <v>0</v>
      </c>
      <c r="G17" s="51">
        <v>0</v>
      </c>
      <c r="H17" s="51">
        <f t="shared" si="1"/>
        <v>0</v>
      </c>
      <c r="I17" s="59" t="str">
        <f t="shared" si="2"/>
        <v>-</v>
      </c>
      <c r="J17" s="59" t="str">
        <f t="shared" si="2"/>
        <v>-</v>
      </c>
      <c r="K17" s="59" t="str">
        <f t="shared" si="2"/>
        <v>-</v>
      </c>
      <c r="L17" s="79" t="s">
        <v>132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0</v>
      </c>
      <c r="D18" s="51">
        <v>0</v>
      </c>
      <c r="E18" s="51">
        <f t="shared" si="0"/>
        <v>0</v>
      </c>
      <c r="F18" s="51">
        <v>0</v>
      </c>
      <c r="G18" s="51">
        <v>0</v>
      </c>
      <c r="H18" s="51">
        <f t="shared" si="1"/>
        <v>0</v>
      </c>
      <c r="I18" s="59" t="str">
        <f t="shared" si="2"/>
        <v>-</v>
      </c>
      <c r="J18" s="59" t="str">
        <f t="shared" si="2"/>
        <v>-</v>
      </c>
      <c r="K18" s="59" t="str">
        <f t="shared" si="2"/>
        <v>-</v>
      </c>
      <c r="L18" s="79" t="s">
        <v>132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0</v>
      </c>
      <c r="D19" s="73">
        <v>0</v>
      </c>
      <c r="E19" s="73">
        <f t="shared" si="0"/>
        <v>0</v>
      </c>
      <c r="F19" s="73">
        <v>0</v>
      </c>
      <c r="G19" s="73">
        <v>0</v>
      </c>
      <c r="H19" s="73">
        <f t="shared" si="1"/>
        <v>0</v>
      </c>
      <c r="I19" s="74" t="str">
        <f t="shared" si="2"/>
        <v>-</v>
      </c>
      <c r="J19" s="74" t="str">
        <f t="shared" si="2"/>
        <v>-</v>
      </c>
      <c r="K19" s="74" t="str">
        <f t="shared" si="2"/>
        <v>-</v>
      </c>
      <c r="L19" s="80" t="s">
        <v>132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0</v>
      </c>
      <c r="D20" s="51">
        <v>0</v>
      </c>
      <c r="E20" s="51">
        <f t="shared" si="0"/>
        <v>0</v>
      </c>
      <c r="F20" s="51">
        <v>0</v>
      </c>
      <c r="G20" s="51">
        <v>0</v>
      </c>
      <c r="H20" s="51">
        <f t="shared" si="1"/>
        <v>0</v>
      </c>
      <c r="I20" s="59" t="str">
        <f t="shared" si="2"/>
        <v>-</v>
      </c>
      <c r="J20" s="59" t="str">
        <f t="shared" si="2"/>
        <v>-</v>
      </c>
      <c r="K20" s="59" t="str">
        <f t="shared" si="2"/>
        <v>-</v>
      </c>
      <c r="L20" s="79" t="s">
        <v>132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0</v>
      </c>
      <c r="D21" s="51">
        <v>0</v>
      </c>
      <c r="E21" s="51">
        <f t="shared" si="0"/>
        <v>0</v>
      </c>
      <c r="F21" s="51">
        <v>0</v>
      </c>
      <c r="G21" s="51">
        <v>0</v>
      </c>
      <c r="H21" s="51">
        <f t="shared" si="1"/>
        <v>0</v>
      </c>
      <c r="I21" s="59" t="str">
        <f t="shared" si="2"/>
        <v>-</v>
      </c>
      <c r="J21" s="59" t="str">
        <f t="shared" si="2"/>
        <v>-</v>
      </c>
      <c r="K21" s="59" t="str">
        <f t="shared" si="2"/>
        <v>-</v>
      </c>
      <c r="L21" s="79" t="s">
        <v>132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0</v>
      </c>
      <c r="D22" s="51">
        <v>0</v>
      </c>
      <c r="E22" s="51">
        <f t="shared" si="0"/>
        <v>0</v>
      </c>
      <c r="F22" s="51">
        <v>0</v>
      </c>
      <c r="G22" s="51">
        <v>0</v>
      </c>
      <c r="H22" s="51">
        <f t="shared" si="1"/>
        <v>0</v>
      </c>
      <c r="I22" s="59" t="str">
        <f t="shared" si="2"/>
        <v>-</v>
      </c>
      <c r="J22" s="59" t="str">
        <f t="shared" si="2"/>
        <v>-</v>
      </c>
      <c r="K22" s="59" t="str">
        <f t="shared" si="2"/>
        <v>-</v>
      </c>
      <c r="L22" s="79" t="s">
        <v>132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0</v>
      </c>
      <c r="D23" s="51">
        <v>0</v>
      </c>
      <c r="E23" s="51">
        <f t="shared" si="0"/>
        <v>0</v>
      </c>
      <c r="F23" s="51">
        <v>0</v>
      </c>
      <c r="G23" s="51">
        <v>0</v>
      </c>
      <c r="H23" s="51">
        <f t="shared" si="1"/>
        <v>0</v>
      </c>
      <c r="I23" s="59" t="str">
        <f t="shared" si="2"/>
        <v>-</v>
      </c>
      <c r="J23" s="59" t="str">
        <f t="shared" si="2"/>
        <v>-</v>
      </c>
      <c r="K23" s="59" t="str">
        <f t="shared" si="2"/>
        <v>-</v>
      </c>
      <c r="L23" s="79" t="s">
        <v>132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0</v>
      </c>
      <c r="D24" s="73">
        <v>0</v>
      </c>
      <c r="E24" s="73">
        <f t="shared" si="0"/>
        <v>0</v>
      </c>
      <c r="F24" s="73">
        <v>0</v>
      </c>
      <c r="G24" s="73">
        <v>0</v>
      </c>
      <c r="H24" s="73">
        <f t="shared" si="1"/>
        <v>0</v>
      </c>
      <c r="I24" s="74" t="str">
        <f t="shared" si="2"/>
        <v>-</v>
      </c>
      <c r="J24" s="74" t="str">
        <f t="shared" si="2"/>
        <v>-</v>
      </c>
      <c r="K24" s="74" t="str">
        <f t="shared" si="2"/>
        <v>-</v>
      </c>
      <c r="L24" s="80" t="s">
        <v>132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0</v>
      </c>
      <c r="D25" s="51">
        <v>0</v>
      </c>
      <c r="E25" s="51">
        <f t="shared" si="0"/>
        <v>0</v>
      </c>
      <c r="F25" s="51">
        <v>0</v>
      </c>
      <c r="G25" s="51">
        <v>0</v>
      </c>
      <c r="H25" s="51">
        <f t="shared" si="1"/>
        <v>0</v>
      </c>
      <c r="I25" s="59" t="str">
        <f t="shared" si="2"/>
        <v>-</v>
      </c>
      <c r="J25" s="59" t="str">
        <f t="shared" si="2"/>
        <v>-</v>
      </c>
      <c r="K25" s="59" t="str">
        <f t="shared" si="2"/>
        <v>-</v>
      </c>
      <c r="L25" s="79" t="s">
        <v>132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0</v>
      </c>
      <c r="D26" s="51">
        <v>0</v>
      </c>
      <c r="E26" s="51">
        <f t="shared" si="0"/>
        <v>0</v>
      </c>
      <c r="F26" s="51">
        <v>0</v>
      </c>
      <c r="G26" s="51">
        <v>0</v>
      </c>
      <c r="H26" s="51">
        <f t="shared" si="1"/>
        <v>0</v>
      </c>
      <c r="I26" s="59" t="str">
        <f t="shared" si="2"/>
        <v>-</v>
      </c>
      <c r="J26" s="59" t="str">
        <f t="shared" si="2"/>
        <v>-</v>
      </c>
      <c r="K26" s="59" t="str">
        <f t="shared" si="2"/>
        <v>-</v>
      </c>
      <c r="L26" s="79" t="s">
        <v>132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0</v>
      </c>
      <c r="D27" s="51">
        <v>0</v>
      </c>
      <c r="E27" s="51">
        <f t="shared" si="0"/>
        <v>0</v>
      </c>
      <c r="F27" s="51">
        <v>0</v>
      </c>
      <c r="G27" s="51">
        <v>0</v>
      </c>
      <c r="H27" s="51">
        <f t="shared" si="1"/>
        <v>0</v>
      </c>
      <c r="I27" s="59" t="str">
        <f t="shared" si="2"/>
        <v>-</v>
      </c>
      <c r="J27" s="59" t="str">
        <f t="shared" si="2"/>
        <v>-</v>
      </c>
      <c r="K27" s="59" t="str">
        <f t="shared" si="2"/>
        <v>-</v>
      </c>
      <c r="L27" s="79" t="s">
        <v>132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0</v>
      </c>
      <c r="D28" s="51">
        <v>0</v>
      </c>
      <c r="E28" s="51">
        <f t="shared" si="0"/>
        <v>0</v>
      </c>
      <c r="F28" s="51">
        <v>0</v>
      </c>
      <c r="G28" s="51">
        <v>0</v>
      </c>
      <c r="H28" s="51">
        <f t="shared" si="1"/>
        <v>0</v>
      </c>
      <c r="I28" s="59" t="str">
        <f t="shared" si="2"/>
        <v>-</v>
      </c>
      <c r="J28" s="59" t="str">
        <f t="shared" si="2"/>
        <v>-</v>
      </c>
      <c r="K28" s="59" t="str">
        <f t="shared" si="2"/>
        <v>-</v>
      </c>
      <c r="L28" s="79" t="s">
        <v>132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73">
        <f t="shared" si="0"/>
        <v>0</v>
      </c>
      <c r="F29" s="73">
        <v>0</v>
      </c>
      <c r="G29" s="73">
        <v>0</v>
      </c>
      <c r="H29" s="73">
        <f t="shared" si="1"/>
        <v>0</v>
      </c>
      <c r="I29" s="74" t="str">
        <f t="shared" si="2"/>
        <v>-</v>
      </c>
      <c r="J29" s="74" t="str">
        <f t="shared" si="2"/>
        <v>-</v>
      </c>
      <c r="K29" s="74" t="str">
        <f t="shared" si="2"/>
        <v>-</v>
      </c>
      <c r="L29" s="80" t="s">
        <v>132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0</v>
      </c>
      <c r="D30" s="51">
        <v>0</v>
      </c>
      <c r="E30" s="51">
        <f t="shared" si="0"/>
        <v>0</v>
      </c>
      <c r="F30" s="51">
        <v>0</v>
      </c>
      <c r="G30" s="51">
        <v>0</v>
      </c>
      <c r="H30" s="51">
        <f t="shared" si="1"/>
        <v>0</v>
      </c>
      <c r="I30" s="59" t="str">
        <f t="shared" si="2"/>
        <v>-</v>
      </c>
      <c r="J30" s="59" t="str">
        <f t="shared" si="2"/>
        <v>-</v>
      </c>
      <c r="K30" s="59" t="str">
        <f t="shared" si="2"/>
        <v>-</v>
      </c>
      <c r="L30" s="79" t="s">
        <v>132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0</v>
      </c>
      <c r="D31" s="51">
        <v>0</v>
      </c>
      <c r="E31" s="51">
        <f t="shared" si="0"/>
        <v>0</v>
      </c>
      <c r="F31" s="51">
        <v>0</v>
      </c>
      <c r="G31" s="51">
        <v>0</v>
      </c>
      <c r="H31" s="51">
        <f t="shared" si="1"/>
        <v>0</v>
      </c>
      <c r="I31" s="59" t="str">
        <f t="shared" si="2"/>
        <v>-</v>
      </c>
      <c r="J31" s="59" t="str">
        <f t="shared" si="2"/>
        <v>-</v>
      </c>
      <c r="K31" s="59" t="str">
        <f t="shared" si="2"/>
        <v>-</v>
      </c>
      <c r="L31" s="79" t="s">
        <v>132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0</v>
      </c>
      <c r="D32" s="51">
        <v>0</v>
      </c>
      <c r="E32" s="51">
        <f t="shared" si="0"/>
        <v>0</v>
      </c>
      <c r="F32" s="51">
        <v>0</v>
      </c>
      <c r="G32" s="51">
        <v>0</v>
      </c>
      <c r="H32" s="51">
        <f t="shared" si="1"/>
        <v>0</v>
      </c>
      <c r="I32" s="59" t="str">
        <f t="shared" si="2"/>
        <v>-</v>
      </c>
      <c r="J32" s="59" t="str">
        <f t="shared" si="2"/>
        <v>-</v>
      </c>
      <c r="K32" s="59" t="str">
        <f t="shared" si="2"/>
        <v>-</v>
      </c>
      <c r="L32" s="79" t="s">
        <v>132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0</v>
      </c>
      <c r="D33" s="51">
        <v>0</v>
      </c>
      <c r="E33" s="51">
        <f t="shared" si="0"/>
        <v>0</v>
      </c>
      <c r="F33" s="51">
        <v>0</v>
      </c>
      <c r="G33" s="51">
        <v>0</v>
      </c>
      <c r="H33" s="51">
        <f t="shared" si="1"/>
        <v>0</v>
      </c>
      <c r="I33" s="59" t="str">
        <f t="shared" si="2"/>
        <v>-</v>
      </c>
      <c r="J33" s="59" t="str">
        <f t="shared" si="2"/>
        <v>-</v>
      </c>
      <c r="K33" s="59" t="str">
        <f t="shared" si="2"/>
        <v>-</v>
      </c>
      <c r="L33" s="79" t="s">
        <v>132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0</v>
      </c>
      <c r="D34" s="73">
        <v>0</v>
      </c>
      <c r="E34" s="73">
        <f t="shared" si="0"/>
        <v>0</v>
      </c>
      <c r="F34" s="73">
        <v>0</v>
      </c>
      <c r="G34" s="73">
        <v>0</v>
      </c>
      <c r="H34" s="73">
        <f t="shared" si="1"/>
        <v>0</v>
      </c>
      <c r="I34" s="74" t="str">
        <f t="shared" si="2"/>
        <v>-</v>
      </c>
      <c r="J34" s="74" t="str">
        <f t="shared" si="2"/>
        <v>-</v>
      </c>
      <c r="K34" s="74" t="str">
        <f t="shared" si="2"/>
        <v>-</v>
      </c>
      <c r="L34" s="80" t="s">
        <v>132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1532124</v>
      </c>
      <c r="D35" s="54">
        <f t="shared" si="3"/>
        <v>40830</v>
      </c>
      <c r="E35" s="54">
        <f t="shared" si="3"/>
        <v>1572954</v>
      </c>
      <c r="F35" s="54">
        <f t="shared" si="3"/>
        <v>1509546</v>
      </c>
      <c r="G35" s="54">
        <f t="shared" si="3"/>
        <v>3769</v>
      </c>
      <c r="H35" s="54">
        <f t="shared" si="3"/>
        <v>1513315</v>
      </c>
      <c r="I35" s="61">
        <f t="shared" si="2"/>
        <v>98.53</v>
      </c>
      <c r="J35" s="61">
        <f t="shared" si="2"/>
        <v>9.23</v>
      </c>
      <c r="K35" s="61">
        <f t="shared" si="2"/>
        <v>96.21</v>
      </c>
      <c r="L35" s="81">
        <v>97.37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43" orientation="portrait" useFirstPageNumber="1" r:id="rId1"/>
  <headerFooter scaleWithDoc="0" alignWithMargins="0">
    <oddFooter>&amp;C- &amp;P -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M35"/>
  <sheetViews>
    <sheetView view="pageBreakPreview" zoomScaleNormal="85" zoomScaleSheetLayoutView="100" workbookViewId="0">
      <selection activeCell="D30" sqref="D30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158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0</v>
      </c>
      <c r="D10" s="50">
        <v>0</v>
      </c>
      <c r="E10" s="50">
        <f t="shared" ref="E10:E34" si="0">SUM(C10:D10)</f>
        <v>0</v>
      </c>
      <c r="F10" s="50">
        <v>0</v>
      </c>
      <c r="G10" s="50">
        <v>0</v>
      </c>
      <c r="H10" s="50">
        <f t="shared" ref="H10:H34" si="1">SUM(F10:G10)</f>
        <v>0</v>
      </c>
      <c r="I10" s="58" t="str">
        <f t="shared" ref="I10:K35" si="2">IF(ISERROR(ROUND(F10/C10*100,2)),"-",ROUND(F10/C10*100,2))</f>
        <v>-</v>
      </c>
      <c r="J10" s="58" t="str">
        <f t="shared" si="2"/>
        <v>-</v>
      </c>
      <c r="K10" s="58" t="str">
        <f t="shared" si="2"/>
        <v>-</v>
      </c>
      <c r="L10" s="78" t="s">
        <v>132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0</v>
      </c>
      <c r="D11" s="51">
        <v>0</v>
      </c>
      <c r="E11" s="51">
        <f t="shared" si="0"/>
        <v>0</v>
      </c>
      <c r="F11" s="51">
        <v>0</v>
      </c>
      <c r="G11" s="51">
        <v>0</v>
      </c>
      <c r="H11" s="51">
        <f t="shared" si="1"/>
        <v>0</v>
      </c>
      <c r="I11" s="59" t="str">
        <f t="shared" si="2"/>
        <v>-</v>
      </c>
      <c r="J11" s="59" t="str">
        <f t="shared" si="2"/>
        <v>-</v>
      </c>
      <c r="K11" s="59" t="str">
        <f t="shared" si="2"/>
        <v>-</v>
      </c>
      <c r="L11" s="79" t="s">
        <v>132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0</v>
      </c>
      <c r="D12" s="51">
        <v>62</v>
      </c>
      <c r="E12" s="51">
        <f t="shared" si="0"/>
        <v>62</v>
      </c>
      <c r="F12" s="51">
        <v>0</v>
      </c>
      <c r="G12" s="51">
        <v>8</v>
      </c>
      <c r="H12" s="51">
        <f t="shared" si="1"/>
        <v>8</v>
      </c>
      <c r="I12" s="59" t="str">
        <f t="shared" si="2"/>
        <v>-</v>
      </c>
      <c r="J12" s="59">
        <f t="shared" si="2"/>
        <v>12.9</v>
      </c>
      <c r="K12" s="59">
        <f t="shared" si="2"/>
        <v>12.9</v>
      </c>
      <c r="L12" s="79">
        <v>5.56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0</v>
      </c>
      <c r="D13" s="51">
        <v>5089</v>
      </c>
      <c r="E13" s="51">
        <f t="shared" si="0"/>
        <v>5089</v>
      </c>
      <c r="F13" s="51">
        <v>0</v>
      </c>
      <c r="G13" s="51">
        <v>869</v>
      </c>
      <c r="H13" s="51">
        <f t="shared" si="1"/>
        <v>869</v>
      </c>
      <c r="I13" s="59" t="str">
        <f t="shared" si="2"/>
        <v>-</v>
      </c>
      <c r="J13" s="59">
        <f t="shared" si="2"/>
        <v>17.079999999999998</v>
      </c>
      <c r="K13" s="59">
        <f t="shared" si="2"/>
        <v>17.079999999999998</v>
      </c>
      <c r="L13" s="79">
        <v>14.27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0</v>
      </c>
      <c r="D14" s="73">
        <v>0</v>
      </c>
      <c r="E14" s="73">
        <f t="shared" si="0"/>
        <v>0</v>
      </c>
      <c r="F14" s="73">
        <v>0</v>
      </c>
      <c r="G14" s="73">
        <v>0</v>
      </c>
      <c r="H14" s="73">
        <f t="shared" si="1"/>
        <v>0</v>
      </c>
      <c r="I14" s="74" t="str">
        <f t="shared" si="2"/>
        <v>-</v>
      </c>
      <c r="J14" s="74" t="str">
        <f t="shared" si="2"/>
        <v>-</v>
      </c>
      <c r="K14" s="74" t="str">
        <f t="shared" si="2"/>
        <v>-</v>
      </c>
      <c r="L14" s="80" t="s">
        <v>132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0</v>
      </c>
      <c r="D15" s="51">
        <v>0</v>
      </c>
      <c r="E15" s="51">
        <f t="shared" si="0"/>
        <v>0</v>
      </c>
      <c r="F15" s="51">
        <v>0</v>
      </c>
      <c r="G15" s="51">
        <v>0</v>
      </c>
      <c r="H15" s="51">
        <f t="shared" si="1"/>
        <v>0</v>
      </c>
      <c r="I15" s="59" t="str">
        <f t="shared" si="2"/>
        <v>-</v>
      </c>
      <c r="J15" s="59" t="str">
        <f t="shared" si="2"/>
        <v>-</v>
      </c>
      <c r="K15" s="59" t="str">
        <f t="shared" si="2"/>
        <v>-</v>
      </c>
      <c r="L15" s="79" t="s">
        <v>132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0</v>
      </c>
      <c r="D16" s="51">
        <v>0</v>
      </c>
      <c r="E16" s="51">
        <f t="shared" si="0"/>
        <v>0</v>
      </c>
      <c r="F16" s="51">
        <v>0</v>
      </c>
      <c r="G16" s="51">
        <v>0</v>
      </c>
      <c r="H16" s="51">
        <f t="shared" si="1"/>
        <v>0</v>
      </c>
      <c r="I16" s="59" t="str">
        <f t="shared" si="2"/>
        <v>-</v>
      </c>
      <c r="J16" s="59" t="str">
        <f t="shared" si="2"/>
        <v>-</v>
      </c>
      <c r="K16" s="59" t="str">
        <f t="shared" si="2"/>
        <v>-</v>
      </c>
      <c r="L16" s="79" t="s">
        <v>132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110570</v>
      </c>
      <c r="D17" s="51">
        <v>3793</v>
      </c>
      <c r="E17" s="51">
        <f t="shared" si="0"/>
        <v>114363</v>
      </c>
      <c r="F17" s="51">
        <v>109178</v>
      </c>
      <c r="G17" s="51">
        <v>955</v>
      </c>
      <c r="H17" s="51">
        <f t="shared" si="1"/>
        <v>110133</v>
      </c>
      <c r="I17" s="59">
        <f t="shared" si="2"/>
        <v>98.74</v>
      </c>
      <c r="J17" s="59">
        <f t="shared" si="2"/>
        <v>25.18</v>
      </c>
      <c r="K17" s="59">
        <f t="shared" si="2"/>
        <v>96.3</v>
      </c>
      <c r="L17" s="79">
        <v>95.56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0</v>
      </c>
      <c r="D18" s="51">
        <v>0</v>
      </c>
      <c r="E18" s="51">
        <f t="shared" si="0"/>
        <v>0</v>
      </c>
      <c r="F18" s="51">
        <v>0</v>
      </c>
      <c r="G18" s="51">
        <v>0</v>
      </c>
      <c r="H18" s="51">
        <f t="shared" si="1"/>
        <v>0</v>
      </c>
      <c r="I18" s="59" t="str">
        <f t="shared" si="2"/>
        <v>-</v>
      </c>
      <c r="J18" s="59" t="str">
        <f t="shared" si="2"/>
        <v>-</v>
      </c>
      <c r="K18" s="59" t="str">
        <f t="shared" si="2"/>
        <v>-</v>
      </c>
      <c r="L18" s="79" t="s">
        <v>132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0</v>
      </c>
      <c r="D19" s="73">
        <v>0</v>
      </c>
      <c r="E19" s="73">
        <f t="shared" si="0"/>
        <v>0</v>
      </c>
      <c r="F19" s="73">
        <v>0</v>
      </c>
      <c r="G19" s="73">
        <v>0</v>
      </c>
      <c r="H19" s="73">
        <f t="shared" si="1"/>
        <v>0</v>
      </c>
      <c r="I19" s="74" t="str">
        <f t="shared" si="2"/>
        <v>-</v>
      </c>
      <c r="J19" s="74" t="str">
        <f t="shared" si="2"/>
        <v>-</v>
      </c>
      <c r="K19" s="74" t="str">
        <f t="shared" si="2"/>
        <v>-</v>
      </c>
      <c r="L19" s="80" t="s">
        <v>132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0</v>
      </c>
      <c r="D20" s="51">
        <v>0</v>
      </c>
      <c r="E20" s="51">
        <f t="shared" si="0"/>
        <v>0</v>
      </c>
      <c r="F20" s="51">
        <v>0</v>
      </c>
      <c r="G20" s="51">
        <v>0</v>
      </c>
      <c r="H20" s="51">
        <f t="shared" si="1"/>
        <v>0</v>
      </c>
      <c r="I20" s="59" t="str">
        <f t="shared" si="2"/>
        <v>-</v>
      </c>
      <c r="J20" s="59" t="str">
        <f t="shared" si="2"/>
        <v>-</v>
      </c>
      <c r="K20" s="59" t="str">
        <f t="shared" si="2"/>
        <v>-</v>
      </c>
      <c r="L20" s="79" t="s">
        <v>132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0</v>
      </c>
      <c r="D21" s="51">
        <v>0</v>
      </c>
      <c r="E21" s="51">
        <f t="shared" si="0"/>
        <v>0</v>
      </c>
      <c r="F21" s="51">
        <v>0</v>
      </c>
      <c r="G21" s="51">
        <v>0</v>
      </c>
      <c r="H21" s="51">
        <f t="shared" si="1"/>
        <v>0</v>
      </c>
      <c r="I21" s="59" t="str">
        <f t="shared" si="2"/>
        <v>-</v>
      </c>
      <c r="J21" s="59" t="str">
        <f t="shared" si="2"/>
        <v>-</v>
      </c>
      <c r="K21" s="59" t="str">
        <f t="shared" si="2"/>
        <v>-</v>
      </c>
      <c r="L21" s="79" t="s">
        <v>132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0</v>
      </c>
      <c r="D22" s="51">
        <v>0</v>
      </c>
      <c r="E22" s="51">
        <f t="shared" si="0"/>
        <v>0</v>
      </c>
      <c r="F22" s="51">
        <v>0</v>
      </c>
      <c r="G22" s="51">
        <v>0</v>
      </c>
      <c r="H22" s="51">
        <f t="shared" si="1"/>
        <v>0</v>
      </c>
      <c r="I22" s="59" t="str">
        <f t="shared" si="2"/>
        <v>-</v>
      </c>
      <c r="J22" s="59" t="str">
        <f t="shared" si="2"/>
        <v>-</v>
      </c>
      <c r="K22" s="59" t="str">
        <f t="shared" si="2"/>
        <v>-</v>
      </c>
      <c r="L22" s="79">
        <v>0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0</v>
      </c>
      <c r="D23" s="51">
        <v>0</v>
      </c>
      <c r="E23" s="51">
        <f t="shared" si="0"/>
        <v>0</v>
      </c>
      <c r="F23" s="51">
        <v>0</v>
      </c>
      <c r="G23" s="51">
        <v>0</v>
      </c>
      <c r="H23" s="51">
        <f t="shared" si="1"/>
        <v>0</v>
      </c>
      <c r="I23" s="59" t="str">
        <f t="shared" si="2"/>
        <v>-</v>
      </c>
      <c r="J23" s="59" t="str">
        <f t="shared" si="2"/>
        <v>-</v>
      </c>
      <c r="K23" s="59" t="str">
        <f t="shared" si="2"/>
        <v>-</v>
      </c>
      <c r="L23" s="79" t="s">
        <v>132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0</v>
      </c>
      <c r="D24" s="73">
        <v>0</v>
      </c>
      <c r="E24" s="73">
        <f t="shared" si="0"/>
        <v>0</v>
      </c>
      <c r="F24" s="73">
        <v>0</v>
      </c>
      <c r="G24" s="73">
        <v>0</v>
      </c>
      <c r="H24" s="73">
        <f t="shared" si="1"/>
        <v>0</v>
      </c>
      <c r="I24" s="74" t="str">
        <f t="shared" si="2"/>
        <v>-</v>
      </c>
      <c r="J24" s="74" t="str">
        <f t="shared" si="2"/>
        <v>-</v>
      </c>
      <c r="K24" s="74" t="str">
        <f t="shared" si="2"/>
        <v>-</v>
      </c>
      <c r="L24" s="80" t="s">
        <v>132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0</v>
      </c>
      <c r="D25" s="51">
        <v>0</v>
      </c>
      <c r="E25" s="51">
        <f t="shared" si="0"/>
        <v>0</v>
      </c>
      <c r="F25" s="51">
        <v>0</v>
      </c>
      <c r="G25" s="51">
        <v>0</v>
      </c>
      <c r="H25" s="51">
        <f t="shared" si="1"/>
        <v>0</v>
      </c>
      <c r="I25" s="59" t="str">
        <f t="shared" si="2"/>
        <v>-</v>
      </c>
      <c r="J25" s="59" t="str">
        <f t="shared" si="2"/>
        <v>-</v>
      </c>
      <c r="K25" s="59" t="str">
        <f t="shared" si="2"/>
        <v>-</v>
      </c>
      <c r="L25" s="79" t="s">
        <v>132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0</v>
      </c>
      <c r="D26" s="51">
        <v>0</v>
      </c>
      <c r="E26" s="51">
        <f t="shared" si="0"/>
        <v>0</v>
      </c>
      <c r="F26" s="51">
        <v>0</v>
      </c>
      <c r="G26" s="51">
        <v>0</v>
      </c>
      <c r="H26" s="51">
        <f t="shared" si="1"/>
        <v>0</v>
      </c>
      <c r="I26" s="59" t="str">
        <f t="shared" si="2"/>
        <v>-</v>
      </c>
      <c r="J26" s="59" t="str">
        <f t="shared" si="2"/>
        <v>-</v>
      </c>
      <c r="K26" s="59" t="str">
        <f t="shared" si="2"/>
        <v>-</v>
      </c>
      <c r="L26" s="79" t="s">
        <v>132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0</v>
      </c>
      <c r="D27" s="51">
        <v>0</v>
      </c>
      <c r="E27" s="51">
        <f t="shared" si="0"/>
        <v>0</v>
      </c>
      <c r="F27" s="51">
        <v>0</v>
      </c>
      <c r="G27" s="51">
        <v>0</v>
      </c>
      <c r="H27" s="51">
        <f t="shared" si="1"/>
        <v>0</v>
      </c>
      <c r="I27" s="59" t="str">
        <f t="shared" si="2"/>
        <v>-</v>
      </c>
      <c r="J27" s="59" t="str">
        <f t="shared" si="2"/>
        <v>-</v>
      </c>
      <c r="K27" s="59" t="str">
        <f t="shared" si="2"/>
        <v>-</v>
      </c>
      <c r="L27" s="79" t="s">
        <v>132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0</v>
      </c>
      <c r="D28" s="51">
        <v>65</v>
      </c>
      <c r="E28" s="51">
        <f t="shared" si="0"/>
        <v>65</v>
      </c>
      <c r="F28" s="51">
        <v>0</v>
      </c>
      <c r="G28" s="51">
        <v>0</v>
      </c>
      <c r="H28" s="51">
        <f t="shared" si="1"/>
        <v>0</v>
      </c>
      <c r="I28" s="59" t="str">
        <f t="shared" si="2"/>
        <v>-</v>
      </c>
      <c r="J28" s="59">
        <f t="shared" si="2"/>
        <v>0</v>
      </c>
      <c r="K28" s="59">
        <f t="shared" si="2"/>
        <v>0</v>
      </c>
      <c r="L28" s="79">
        <v>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73">
        <f t="shared" si="0"/>
        <v>0</v>
      </c>
      <c r="F29" s="73">
        <v>0</v>
      </c>
      <c r="G29" s="73">
        <v>0</v>
      </c>
      <c r="H29" s="73">
        <f t="shared" si="1"/>
        <v>0</v>
      </c>
      <c r="I29" s="74" t="str">
        <f t="shared" si="2"/>
        <v>-</v>
      </c>
      <c r="J29" s="74" t="str">
        <f t="shared" si="2"/>
        <v>-</v>
      </c>
      <c r="K29" s="74" t="str">
        <f t="shared" si="2"/>
        <v>-</v>
      </c>
      <c r="L29" s="80" t="s">
        <v>132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0</v>
      </c>
      <c r="D30" s="51">
        <v>0</v>
      </c>
      <c r="E30" s="51">
        <f t="shared" si="0"/>
        <v>0</v>
      </c>
      <c r="F30" s="51">
        <v>0</v>
      </c>
      <c r="G30" s="51">
        <v>0</v>
      </c>
      <c r="H30" s="51">
        <f t="shared" si="1"/>
        <v>0</v>
      </c>
      <c r="I30" s="59" t="str">
        <f t="shared" si="2"/>
        <v>-</v>
      </c>
      <c r="J30" s="59" t="str">
        <f t="shared" si="2"/>
        <v>-</v>
      </c>
      <c r="K30" s="59" t="str">
        <f t="shared" si="2"/>
        <v>-</v>
      </c>
      <c r="L30" s="79" t="s">
        <v>132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0</v>
      </c>
      <c r="D31" s="51">
        <v>0</v>
      </c>
      <c r="E31" s="51">
        <f t="shared" si="0"/>
        <v>0</v>
      </c>
      <c r="F31" s="51">
        <v>0</v>
      </c>
      <c r="G31" s="51">
        <v>0</v>
      </c>
      <c r="H31" s="51">
        <f t="shared" si="1"/>
        <v>0</v>
      </c>
      <c r="I31" s="59" t="str">
        <f t="shared" si="2"/>
        <v>-</v>
      </c>
      <c r="J31" s="59" t="str">
        <f t="shared" si="2"/>
        <v>-</v>
      </c>
      <c r="K31" s="59" t="str">
        <f t="shared" si="2"/>
        <v>-</v>
      </c>
      <c r="L31" s="79" t="s">
        <v>132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0</v>
      </c>
      <c r="D32" s="51">
        <v>0</v>
      </c>
      <c r="E32" s="51">
        <f t="shared" si="0"/>
        <v>0</v>
      </c>
      <c r="F32" s="51">
        <v>0</v>
      </c>
      <c r="G32" s="51">
        <v>0</v>
      </c>
      <c r="H32" s="51">
        <f t="shared" si="1"/>
        <v>0</v>
      </c>
      <c r="I32" s="59" t="str">
        <f t="shared" si="2"/>
        <v>-</v>
      </c>
      <c r="J32" s="59" t="str">
        <f t="shared" si="2"/>
        <v>-</v>
      </c>
      <c r="K32" s="59" t="str">
        <f t="shared" si="2"/>
        <v>-</v>
      </c>
      <c r="L32" s="79" t="s">
        <v>132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0</v>
      </c>
      <c r="D33" s="51">
        <v>0</v>
      </c>
      <c r="E33" s="51">
        <f t="shared" si="0"/>
        <v>0</v>
      </c>
      <c r="F33" s="51">
        <v>0</v>
      </c>
      <c r="G33" s="51">
        <v>0</v>
      </c>
      <c r="H33" s="51">
        <f t="shared" si="1"/>
        <v>0</v>
      </c>
      <c r="I33" s="59" t="str">
        <f t="shared" si="2"/>
        <v>-</v>
      </c>
      <c r="J33" s="59" t="str">
        <f t="shared" si="2"/>
        <v>-</v>
      </c>
      <c r="K33" s="59" t="str">
        <f t="shared" si="2"/>
        <v>-</v>
      </c>
      <c r="L33" s="79" t="s">
        <v>132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0</v>
      </c>
      <c r="D34" s="73">
        <v>0</v>
      </c>
      <c r="E34" s="73">
        <f t="shared" si="0"/>
        <v>0</v>
      </c>
      <c r="F34" s="73">
        <v>0</v>
      </c>
      <c r="G34" s="73">
        <v>0</v>
      </c>
      <c r="H34" s="73">
        <f t="shared" si="1"/>
        <v>0</v>
      </c>
      <c r="I34" s="74" t="str">
        <f t="shared" si="2"/>
        <v>-</v>
      </c>
      <c r="J34" s="74" t="str">
        <f t="shared" si="2"/>
        <v>-</v>
      </c>
      <c r="K34" s="74" t="str">
        <f t="shared" si="2"/>
        <v>-</v>
      </c>
      <c r="L34" s="80" t="s">
        <v>132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110570</v>
      </c>
      <c r="D35" s="54">
        <f t="shared" si="3"/>
        <v>9009</v>
      </c>
      <c r="E35" s="54">
        <f t="shared" si="3"/>
        <v>119579</v>
      </c>
      <c r="F35" s="54">
        <f t="shared" si="3"/>
        <v>109178</v>
      </c>
      <c r="G35" s="54">
        <f t="shared" si="3"/>
        <v>1832</v>
      </c>
      <c r="H35" s="54">
        <f t="shared" si="3"/>
        <v>111010</v>
      </c>
      <c r="I35" s="61">
        <f t="shared" si="2"/>
        <v>98.74</v>
      </c>
      <c r="J35" s="61">
        <f t="shared" si="2"/>
        <v>20.34</v>
      </c>
      <c r="K35" s="61">
        <f t="shared" si="2"/>
        <v>92.83</v>
      </c>
      <c r="L35" s="81">
        <v>89.96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45" orientation="portrait" useFirstPageNumber="1" r:id="rId1"/>
  <headerFooter scaleWithDoc="0" alignWithMargins="0">
    <oddFooter>&amp;C- &amp;P -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M35"/>
  <sheetViews>
    <sheetView view="pageBreakPreview" zoomScaleNormal="85" zoomScaleSheetLayoutView="100" workbookViewId="0">
      <selection activeCell="J21" sqref="J21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159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42832740</v>
      </c>
      <c r="D10" s="50">
        <v>1615234</v>
      </c>
      <c r="E10" s="50">
        <f t="shared" ref="E10:E34" si="0">SUM(C10:D10)</f>
        <v>44447974</v>
      </c>
      <c r="F10" s="50">
        <v>42314678</v>
      </c>
      <c r="G10" s="50">
        <v>347056</v>
      </c>
      <c r="H10" s="50">
        <f t="shared" ref="H10:H34" si="1">SUM(F10:G10)</f>
        <v>42661734</v>
      </c>
      <c r="I10" s="58">
        <f t="shared" ref="I10:K35" si="2">IF(ISERROR(ROUND(F10/C10*100,2)),"-",ROUND(F10/C10*100,2))</f>
        <v>98.79</v>
      </c>
      <c r="J10" s="58">
        <f t="shared" si="2"/>
        <v>21.49</v>
      </c>
      <c r="K10" s="58">
        <f t="shared" si="2"/>
        <v>95.98</v>
      </c>
      <c r="L10" s="78">
        <v>96.21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6149089</v>
      </c>
      <c r="D11" s="51">
        <v>437622</v>
      </c>
      <c r="E11" s="51">
        <f t="shared" si="0"/>
        <v>6586711</v>
      </c>
      <c r="F11" s="51">
        <v>6068582</v>
      </c>
      <c r="G11" s="51">
        <v>62636</v>
      </c>
      <c r="H11" s="51">
        <f t="shared" si="1"/>
        <v>6131218</v>
      </c>
      <c r="I11" s="59">
        <f t="shared" si="2"/>
        <v>98.69</v>
      </c>
      <c r="J11" s="59">
        <f t="shared" si="2"/>
        <v>14.31</v>
      </c>
      <c r="K11" s="59">
        <f t="shared" si="2"/>
        <v>93.08</v>
      </c>
      <c r="L11" s="79">
        <v>92.9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8612055</v>
      </c>
      <c r="D12" s="51">
        <v>412927</v>
      </c>
      <c r="E12" s="51">
        <f t="shared" si="0"/>
        <v>9024982</v>
      </c>
      <c r="F12" s="51">
        <v>8468130</v>
      </c>
      <c r="G12" s="51">
        <v>58411</v>
      </c>
      <c r="H12" s="51">
        <f t="shared" si="1"/>
        <v>8526541</v>
      </c>
      <c r="I12" s="59">
        <f t="shared" si="2"/>
        <v>98.33</v>
      </c>
      <c r="J12" s="59">
        <f t="shared" si="2"/>
        <v>14.15</v>
      </c>
      <c r="K12" s="59">
        <f t="shared" si="2"/>
        <v>94.48</v>
      </c>
      <c r="L12" s="79">
        <v>95.02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7927386</v>
      </c>
      <c r="D13" s="51">
        <v>230818</v>
      </c>
      <c r="E13" s="51">
        <f t="shared" si="0"/>
        <v>8158204</v>
      </c>
      <c r="F13" s="51">
        <v>7868448</v>
      </c>
      <c r="G13" s="51">
        <v>41578</v>
      </c>
      <c r="H13" s="51">
        <f t="shared" si="1"/>
        <v>7910026</v>
      </c>
      <c r="I13" s="59">
        <f t="shared" si="2"/>
        <v>99.26</v>
      </c>
      <c r="J13" s="59">
        <f t="shared" si="2"/>
        <v>18.010000000000002</v>
      </c>
      <c r="K13" s="59">
        <f t="shared" si="2"/>
        <v>96.96</v>
      </c>
      <c r="L13" s="79">
        <v>96.71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3316176</v>
      </c>
      <c r="D14" s="73">
        <v>145789</v>
      </c>
      <c r="E14" s="73">
        <f t="shared" si="0"/>
        <v>3461965</v>
      </c>
      <c r="F14" s="73">
        <v>3272124</v>
      </c>
      <c r="G14" s="73">
        <v>15854</v>
      </c>
      <c r="H14" s="73">
        <f t="shared" si="1"/>
        <v>3287978</v>
      </c>
      <c r="I14" s="74">
        <f t="shared" si="2"/>
        <v>98.67</v>
      </c>
      <c r="J14" s="74">
        <f t="shared" si="2"/>
        <v>10.87</v>
      </c>
      <c r="K14" s="74">
        <f t="shared" si="2"/>
        <v>94.97</v>
      </c>
      <c r="L14" s="80">
        <v>95.33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4295474</v>
      </c>
      <c r="D15" s="51">
        <v>218036</v>
      </c>
      <c r="E15" s="51">
        <f t="shared" si="0"/>
        <v>4513510</v>
      </c>
      <c r="F15" s="51">
        <v>4254102</v>
      </c>
      <c r="G15" s="51">
        <v>57805</v>
      </c>
      <c r="H15" s="51">
        <f t="shared" si="1"/>
        <v>4311907</v>
      </c>
      <c r="I15" s="59">
        <f t="shared" si="2"/>
        <v>99.04</v>
      </c>
      <c r="J15" s="59">
        <f t="shared" si="2"/>
        <v>26.51</v>
      </c>
      <c r="K15" s="59">
        <f t="shared" si="2"/>
        <v>95.53</v>
      </c>
      <c r="L15" s="79">
        <v>94.49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3069273</v>
      </c>
      <c r="D16" s="51">
        <v>295231</v>
      </c>
      <c r="E16" s="51">
        <f t="shared" si="0"/>
        <v>3364504</v>
      </c>
      <c r="F16" s="51">
        <v>3003843</v>
      </c>
      <c r="G16" s="51">
        <v>50400</v>
      </c>
      <c r="H16" s="51">
        <f t="shared" si="1"/>
        <v>3054243</v>
      </c>
      <c r="I16" s="59">
        <f t="shared" si="2"/>
        <v>97.87</v>
      </c>
      <c r="J16" s="59">
        <f t="shared" si="2"/>
        <v>17.07</v>
      </c>
      <c r="K16" s="59">
        <f t="shared" si="2"/>
        <v>90.78</v>
      </c>
      <c r="L16" s="79">
        <v>90.92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8318834</v>
      </c>
      <c r="D17" s="51">
        <v>214378</v>
      </c>
      <c r="E17" s="51">
        <f t="shared" si="0"/>
        <v>8533212</v>
      </c>
      <c r="F17" s="51">
        <v>8239853</v>
      </c>
      <c r="G17" s="51">
        <v>64711</v>
      </c>
      <c r="H17" s="51">
        <f t="shared" si="1"/>
        <v>8304564</v>
      </c>
      <c r="I17" s="59">
        <f t="shared" si="2"/>
        <v>99.05</v>
      </c>
      <c r="J17" s="59">
        <f t="shared" si="2"/>
        <v>30.19</v>
      </c>
      <c r="K17" s="59">
        <f t="shared" si="2"/>
        <v>97.32</v>
      </c>
      <c r="L17" s="79">
        <v>96.9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2837696</v>
      </c>
      <c r="D18" s="51">
        <v>158212</v>
      </c>
      <c r="E18" s="51">
        <f t="shared" si="0"/>
        <v>2995908</v>
      </c>
      <c r="F18" s="51">
        <v>2813304</v>
      </c>
      <c r="G18" s="51">
        <v>43475</v>
      </c>
      <c r="H18" s="51">
        <f t="shared" si="1"/>
        <v>2856779</v>
      </c>
      <c r="I18" s="59">
        <f t="shared" si="2"/>
        <v>99.14</v>
      </c>
      <c r="J18" s="59">
        <f t="shared" si="2"/>
        <v>27.48</v>
      </c>
      <c r="K18" s="59">
        <f t="shared" si="2"/>
        <v>95.36</v>
      </c>
      <c r="L18" s="79">
        <v>93.91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8126157</v>
      </c>
      <c r="D19" s="73">
        <v>396275</v>
      </c>
      <c r="E19" s="73">
        <f t="shared" si="0"/>
        <v>8522432</v>
      </c>
      <c r="F19" s="73">
        <v>8005154</v>
      </c>
      <c r="G19" s="73">
        <v>57818</v>
      </c>
      <c r="H19" s="73">
        <f t="shared" si="1"/>
        <v>8062972</v>
      </c>
      <c r="I19" s="74">
        <f t="shared" si="2"/>
        <v>98.51</v>
      </c>
      <c r="J19" s="74">
        <f t="shared" si="2"/>
        <v>14.59</v>
      </c>
      <c r="K19" s="74">
        <f t="shared" si="2"/>
        <v>94.61</v>
      </c>
      <c r="L19" s="80">
        <v>94.86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3000575</v>
      </c>
      <c r="D20" s="51">
        <v>126114</v>
      </c>
      <c r="E20" s="51">
        <f t="shared" si="0"/>
        <v>3126689</v>
      </c>
      <c r="F20" s="51">
        <v>2968708</v>
      </c>
      <c r="G20" s="51">
        <v>23381</v>
      </c>
      <c r="H20" s="51">
        <f t="shared" si="1"/>
        <v>2992089</v>
      </c>
      <c r="I20" s="59">
        <f t="shared" si="2"/>
        <v>98.94</v>
      </c>
      <c r="J20" s="59">
        <f t="shared" si="2"/>
        <v>18.54</v>
      </c>
      <c r="K20" s="59">
        <f t="shared" si="2"/>
        <v>95.7</v>
      </c>
      <c r="L20" s="79">
        <v>95.39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2720839</v>
      </c>
      <c r="D21" s="51">
        <v>108473</v>
      </c>
      <c r="E21" s="51">
        <f t="shared" si="0"/>
        <v>2829312</v>
      </c>
      <c r="F21" s="51">
        <v>2685394</v>
      </c>
      <c r="G21" s="51">
        <v>27766</v>
      </c>
      <c r="H21" s="51">
        <f t="shared" si="1"/>
        <v>2713160</v>
      </c>
      <c r="I21" s="59">
        <f t="shared" si="2"/>
        <v>98.7</v>
      </c>
      <c r="J21" s="59">
        <f t="shared" si="2"/>
        <v>25.6</v>
      </c>
      <c r="K21" s="59">
        <f t="shared" si="2"/>
        <v>95.89</v>
      </c>
      <c r="L21" s="79">
        <v>95.72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2687067</v>
      </c>
      <c r="D22" s="51">
        <v>200039</v>
      </c>
      <c r="E22" s="51">
        <f t="shared" si="0"/>
        <v>2887106</v>
      </c>
      <c r="F22" s="51">
        <v>2627187</v>
      </c>
      <c r="G22" s="51">
        <v>53140</v>
      </c>
      <c r="H22" s="51">
        <f t="shared" si="1"/>
        <v>2680327</v>
      </c>
      <c r="I22" s="59">
        <f t="shared" si="2"/>
        <v>97.77</v>
      </c>
      <c r="J22" s="59">
        <f t="shared" si="2"/>
        <v>26.56</v>
      </c>
      <c r="K22" s="59">
        <f t="shared" si="2"/>
        <v>92.84</v>
      </c>
      <c r="L22" s="79">
        <v>92.39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878678</v>
      </c>
      <c r="D23" s="51">
        <v>20827</v>
      </c>
      <c r="E23" s="51">
        <f t="shared" si="0"/>
        <v>899505</v>
      </c>
      <c r="F23" s="51">
        <v>874899</v>
      </c>
      <c r="G23" s="51">
        <v>3610</v>
      </c>
      <c r="H23" s="51">
        <f t="shared" si="1"/>
        <v>878509</v>
      </c>
      <c r="I23" s="59">
        <f t="shared" si="2"/>
        <v>99.57</v>
      </c>
      <c r="J23" s="59">
        <f t="shared" si="2"/>
        <v>17.329999999999998</v>
      </c>
      <c r="K23" s="59">
        <f t="shared" si="2"/>
        <v>97.67</v>
      </c>
      <c r="L23" s="79">
        <v>95.48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170673</v>
      </c>
      <c r="D24" s="73">
        <v>7599</v>
      </c>
      <c r="E24" s="73">
        <f t="shared" si="0"/>
        <v>178272</v>
      </c>
      <c r="F24" s="73">
        <v>168955</v>
      </c>
      <c r="G24" s="73">
        <v>994</v>
      </c>
      <c r="H24" s="73">
        <f t="shared" si="1"/>
        <v>169949</v>
      </c>
      <c r="I24" s="74">
        <f t="shared" si="2"/>
        <v>98.99</v>
      </c>
      <c r="J24" s="74">
        <f t="shared" si="2"/>
        <v>13.08</v>
      </c>
      <c r="K24" s="74">
        <f t="shared" si="2"/>
        <v>95.33</v>
      </c>
      <c r="L24" s="80">
        <v>95.27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232415</v>
      </c>
      <c r="D25" s="51">
        <v>7570</v>
      </c>
      <c r="E25" s="51">
        <f t="shared" si="0"/>
        <v>239985</v>
      </c>
      <c r="F25" s="51">
        <v>229019</v>
      </c>
      <c r="G25" s="51">
        <v>1816</v>
      </c>
      <c r="H25" s="51">
        <f t="shared" si="1"/>
        <v>230835</v>
      </c>
      <c r="I25" s="59">
        <f t="shared" si="2"/>
        <v>98.54</v>
      </c>
      <c r="J25" s="59">
        <f t="shared" si="2"/>
        <v>23.99</v>
      </c>
      <c r="K25" s="59">
        <f t="shared" si="2"/>
        <v>96.19</v>
      </c>
      <c r="L25" s="79">
        <v>95.84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1504881</v>
      </c>
      <c r="D26" s="51">
        <v>118107</v>
      </c>
      <c r="E26" s="51">
        <f t="shared" si="0"/>
        <v>1622988</v>
      </c>
      <c r="F26" s="51">
        <v>1475989</v>
      </c>
      <c r="G26" s="51">
        <v>11694</v>
      </c>
      <c r="H26" s="51">
        <f t="shared" si="1"/>
        <v>1487683</v>
      </c>
      <c r="I26" s="59">
        <f t="shared" si="2"/>
        <v>98.08</v>
      </c>
      <c r="J26" s="59">
        <f t="shared" si="2"/>
        <v>9.9</v>
      </c>
      <c r="K26" s="59">
        <f t="shared" si="2"/>
        <v>91.66</v>
      </c>
      <c r="L26" s="79">
        <v>92.05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619997</v>
      </c>
      <c r="D27" s="51">
        <v>28838</v>
      </c>
      <c r="E27" s="51">
        <f t="shared" si="0"/>
        <v>648835</v>
      </c>
      <c r="F27" s="51">
        <v>613099</v>
      </c>
      <c r="G27" s="51">
        <v>3643</v>
      </c>
      <c r="H27" s="51">
        <f t="shared" si="1"/>
        <v>616742</v>
      </c>
      <c r="I27" s="59">
        <f t="shared" si="2"/>
        <v>98.89</v>
      </c>
      <c r="J27" s="59">
        <f t="shared" si="2"/>
        <v>12.63</v>
      </c>
      <c r="K27" s="59">
        <f t="shared" si="2"/>
        <v>95.05</v>
      </c>
      <c r="L27" s="79">
        <v>94.27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769947</v>
      </c>
      <c r="D28" s="51">
        <v>67204</v>
      </c>
      <c r="E28" s="51">
        <f t="shared" si="0"/>
        <v>837151</v>
      </c>
      <c r="F28" s="51">
        <v>755317</v>
      </c>
      <c r="G28" s="51">
        <v>7537</v>
      </c>
      <c r="H28" s="51">
        <f t="shared" si="1"/>
        <v>762854</v>
      </c>
      <c r="I28" s="59">
        <f t="shared" si="2"/>
        <v>98.1</v>
      </c>
      <c r="J28" s="59">
        <f t="shared" si="2"/>
        <v>11.22</v>
      </c>
      <c r="K28" s="59">
        <f t="shared" si="2"/>
        <v>91.13</v>
      </c>
      <c r="L28" s="79">
        <v>90.83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470508</v>
      </c>
      <c r="D29" s="73">
        <v>22808</v>
      </c>
      <c r="E29" s="73">
        <f t="shared" si="0"/>
        <v>493316</v>
      </c>
      <c r="F29" s="73">
        <v>464447</v>
      </c>
      <c r="G29" s="73">
        <v>5272</v>
      </c>
      <c r="H29" s="73">
        <f t="shared" si="1"/>
        <v>469719</v>
      </c>
      <c r="I29" s="74">
        <f t="shared" si="2"/>
        <v>98.71</v>
      </c>
      <c r="J29" s="74">
        <f t="shared" si="2"/>
        <v>23.11</v>
      </c>
      <c r="K29" s="74">
        <f t="shared" si="2"/>
        <v>95.22</v>
      </c>
      <c r="L29" s="80">
        <v>95.06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437347</v>
      </c>
      <c r="D30" s="51">
        <v>16133</v>
      </c>
      <c r="E30" s="51">
        <f t="shared" si="0"/>
        <v>453480</v>
      </c>
      <c r="F30" s="51">
        <v>434113</v>
      </c>
      <c r="G30" s="51">
        <v>2545</v>
      </c>
      <c r="H30" s="51">
        <f t="shared" si="1"/>
        <v>436658</v>
      </c>
      <c r="I30" s="59">
        <f t="shared" si="2"/>
        <v>99.26</v>
      </c>
      <c r="J30" s="59">
        <f t="shared" si="2"/>
        <v>15.78</v>
      </c>
      <c r="K30" s="59">
        <f t="shared" si="2"/>
        <v>96.29</v>
      </c>
      <c r="L30" s="79">
        <v>96.16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728193</v>
      </c>
      <c r="D31" s="51">
        <v>3984</v>
      </c>
      <c r="E31" s="51">
        <f t="shared" si="0"/>
        <v>732177</v>
      </c>
      <c r="F31" s="51">
        <v>725383</v>
      </c>
      <c r="G31" s="51">
        <v>1809</v>
      </c>
      <c r="H31" s="51">
        <f t="shared" si="1"/>
        <v>727192</v>
      </c>
      <c r="I31" s="59">
        <f t="shared" si="2"/>
        <v>99.61</v>
      </c>
      <c r="J31" s="59">
        <f t="shared" si="2"/>
        <v>45.41</v>
      </c>
      <c r="K31" s="59">
        <f t="shared" si="2"/>
        <v>99.32</v>
      </c>
      <c r="L31" s="79">
        <v>99.44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1481047</v>
      </c>
      <c r="D32" s="51">
        <v>81287</v>
      </c>
      <c r="E32" s="51">
        <f t="shared" si="0"/>
        <v>1562334</v>
      </c>
      <c r="F32" s="51">
        <v>1464995</v>
      </c>
      <c r="G32" s="51">
        <v>14258</v>
      </c>
      <c r="H32" s="51">
        <f t="shared" si="1"/>
        <v>1479253</v>
      </c>
      <c r="I32" s="59">
        <f t="shared" si="2"/>
        <v>98.92</v>
      </c>
      <c r="J32" s="59">
        <f t="shared" si="2"/>
        <v>17.54</v>
      </c>
      <c r="K32" s="59">
        <f t="shared" si="2"/>
        <v>94.68</v>
      </c>
      <c r="L32" s="79">
        <v>94.31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1119809</v>
      </c>
      <c r="D33" s="51">
        <v>40787</v>
      </c>
      <c r="E33" s="51">
        <f t="shared" si="0"/>
        <v>1160596</v>
      </c>
      <c r="F33" s="51">
        <v>1107071</v>
      </c>
      <c r="G33" s="51">
        <v>5012</v>
      </c>
      <c r="H33" s="51">
        <f t="shared" si="1"/>
        <v>1112083</v>
      </c>
      <c r="I33" s="59">
        <f t="shared" si="2"/>
        <v>98.86</v>
      </c>
      <c r="J33" s="59">
        <f t="shared" si="2"/>
        <v>12.29</v>
      </c>
      <c r="K33" s="59">
        <f t="shared" si="2"/>
        <v>95.82</v>
      </c>
      <c r="L33" s="79">
        <v>95.96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222911</v>
      </c>
      <c r="D34" s="73">
        <v>4578</v>
      </c>
      <c r="E34" s="73">
        <f t="shared" si="0"/>
        <v>227489</v>
      </c>
      <c r="F34" s="73">
        <v>221795</v>
      </c>
      <c r="G34" s="73">
        <v>1462</v>
      </c>
      <c r="H34" s="73">
        <f t="shared" si="1"/>
        <v>223257</v>
      </c>
      <c r="I34" s="74">
        <f t="shared" si="2"/>
        <v>99.5</v>
      </c>
      <c r="J34" s="74">
        <f t="shared" si="2"/>
        <v>31.94</v>
      </c>
      <c r="K34" s="74">
        <f t="shared" si="2"/>
        <v>98.14</v>
      </c>
      <c r="L34" s="80">
        <v>97.6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112529767</v>
      </c>
      <c r="D35" s="54">
        <f t="shared" si="3"/>
        <v>4978870</v>
      </c>
      <c r="E35" s="54">
        <f t="shared" si="3"/>
        <v>117508637</v>
      </c>
      <c r="F35" s="54">
        <f t="shared" si="3"/>
        <v>111124589</v>
      </c>
      <c r="G35" s="54">
        <f t="shared" si="3"/>
        <v>963683</v>
      </c>
      <c r="H35" s="54">
        <f t="shared" si="3"/>
        <v>112088272</v>
      </c>
      <c r="I35" s="61">
        <f t="shared" si="2"/>
        <v>98.75</v>
      </c>
      <c r="J35" s="61">
        <f t="shared" si="2"/>
        <v>19.36</v>
      </c>
      <c r="K35" s="61">
        <f t="shared" si="2"/>
        <v>95.39</v>
      </c>
      <c r="L35" s="81">
        <v>95.38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47" orientation="portrait" useFirstPageNumber="1" r:id="rId1"/>
  <headerFooter scaleWithDoc="0" alignWithMargins="0">
    <oddFooter>&amp;C- &amp;P -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M35"/>
  <sheetViews>
    <sheetView view="pageBreakPreview" zoomScaleNormal="85" zoomScaleSheetLayoutView="100" workbookViewId="0">
      <selection activeCell="D22" sqref="D22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160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5124583</v>
      </c>
      <c r="D10" s="50">
        <v>2524080</v>
      </c>
      <c r="E10" s="50">
        <f t="shared" ref="E10:E34" si="0">SUM(C10:D10)</f>
        <v>7648663</v>
      </c>
      <c r="F10" s="50">
        <v>4667186</v>
      </c>
      <c r="G10" s="50">
        <v>378682</v>
      </c>
      <c r="H10" s="50">
        <f t="shared" ref="H10:H34" si="1">SUM(F10:G10)</f>
        <v>5045868</v>
      </c>
      <c r="I10" s="58">
        <f t="shared" ref="I10:K35" si="2">IF(ISERROR(ROUND(F10/C10*100,2)),"-",ROUND(F10/C10*100,2))</f>
        <v>91.07</v>
      </c>
      <c r="J10" s="58">
        <f t="shared" si="2"/>
        <v>15</v>
      </c>
      <c r="K10" s="58">
        <f t="shared" si="2"/>
        <v>65.97</v>
      </c>
      <c r="L10" s="78">
        <v>63.88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852319</v>
      </c>
      <c r="D11" s="51">
        <v>419807</v>
      </c>
      <c r="E11" s="51">
        <f t="shared" si="0"/>
        <v>1272126</v>
      </c>
      <c r="F11" s="51">
        <v>812869</v>
      </c>
      <c r="G11" s="51">
        <v>55649</v>
      </c>
      <c r="H11" s="51">
        <f t="shared" si="1"/>
        <v>868518</v>
      </c>
      <c r="I11" s="59">
        <f t="shared" si="2"/>
        <v>95.37</v>
      </c>
      <c r="J11" s="59">
        <f t="shared" si="2"/>
        <v>13.26</v>
      </c>
      <c r="K11" s="59">
        <f t="shared" si="2"/>
        <v>68.27</v>
      </c>
      <c r="L11" s="79">
        <v>66.099999999999994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1756278</v>
      </c>
      <c r="D12" s="51">
        <v>304498</v>
      </c>
      <c r="E12" s="51">
        <f t="shared" si="0"/>
        <v>2060776</v>
      </c>
      <c r="F12" s="51">
        <v>1681122</v>
      </c>
      <c r="G12" s="51">
        <v>74558</v>
      </c>
      <c r="H12" s="51">
        <f t="shared" si="1"/>
        <v>1755680</v>
      </c>
      <c r="I12" s="59">
        <f t="shared" si="2"/>
        <v>95.72</v>
      </c>
      <c r="J12" s="59">
        <f t="shared" si="2"/>
        <v>24.49</v>
      </c>
      <c r="K12" s="59">
        <f t="shared" si="2"/>
        <v>85.2</v>
      </c>
      <c r="L12" s="79">
        <v>84.23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1123141</v>
      </c>
      <c r="D13" s="51">
        <v>186859</v>
      </c>
      <c r="E13" s="51">
        <f t="shared" si="0"/>
        <v>1310000</v>
      </c>
      <c r="F13" s="51">
        <v>1100717</v>
      </c>
      <c r="G13" s="51">
        <v>33125</v>
      </c>
      <c r="H13" s="51">
        <f t="shared" si="1"/>
        <v>1133842</v>
      </c>
      <c r="I13" s="59">
        <f t="shared" si="2"/>
        <v>98</v>
      </c>
      <c r="J13" s="59">
        <f t="shared" si="2"/>
        <v>17.73</v>
      </c>
      <c r="K13" s="59">
        <f t="shared" si="2"/>
        <v>86.55</v>
      </c>
      <c r="L13" s="79">
        <v>84.84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613234</v>
      </c>
      <c r="D14" s="73">
        <v>119591</v>
      </c>
      <c r="E14" s="73">
        <f t="shared" si="0"/>
        <v>732825</v>
      </c>
      <c r="F14" s="73">
        <v>592185</v>
      </c>
      <c r="G14" s="73">
        <v>23054</v>
      </c>
      <c r="H14" s="73">
        <f t="shared" si="1"/>
        <v>615239</v>
      </c>
      <c r="I14" s="74">
        <f t="shared" si="2"/>
        <v>96.57</v>
      </c>
      <c r="J14" s="74">
        <f t="shared" si="2"/>
        <v>19.28</v>
      </c>
      <c r="K14" s="74">
        <f t="shared" si="2"/>
        <v>83.95</v>
      </c>
      <c r="L14" s="80">
        <v>81.77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810366</v>
      </c>
      <c r="D15" s="51">
        <v>218825</v>
      </c>
      <c r="E15" s="51">
        <f t="shared" si="0"/>
        <v>1029191</v>
      </c>
      <c r="F15" s="51">
        <v>782416</v>
      </c>
      <c r="G15" s="51">
        <v>52476</v>
      </c>
      <c r="H15" s="51">
        <f t="shared" si="1"/>
        <v>834892</v>
      </c>
      <c r="I15" s="59">
        <f t="shared" si="2"/>
        <v>96.55</v>
      </c>
      <c r="J15" s="59">
        <f t="shared" si="2"/>
        <v>23.98</v>
      </c>
      <c r="K15" s="59">
        <f t="shared" si="2"/>
        <v>81.12</v>
      </c>
      <c r="L15" s="79">
        <v>77.75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557630</v>
      </c>
      <c r="D16" s="51">
        <v>156566</v>
      </c>
      <c r="E16" s="51">
        <f t="shared" si="0"/>
        <v>714196</v>
      </c>
      <c r="F16" s="51">
        <v>532438</v>
      </c>
      <c r="G16" s="51">
        <v>32821</v>
      </c>
      <c r="H16" s="51">
        <f t="shared" si="1"/>
        <v>565259</v>
      </c>
      <c r="I16" s="59">
        <f t="shared" si="2"/>
        <v>95.48</v>
      </c>
      <c r="J16" s="59">
        <f t="shared" si="2"/>
        <v>20.96</v>
      </c>
      <c r="K16" s="59">
        <f t="shared" si="2"/>
        <v>79.150000000000006</v>
      </c>
      <c r="L16" s="79">
        <v>77.48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1566675</v>
      </c>
      <c r="D17" s="51">
        <v>194135</v>
      </c>
      <c r="E17" s="51">
        <f t="shared" si="0"/>
        <v>1760810</v>
      </c>
      <c r="F17" s="51">
        <v>1507038</v>
      </c>
      <c r="G17" s="51">
        <v>57514</v>
      </c>
      <c r="H17" s="51">
        <f t="shared" si="1"/>
        <v>1564552</v>
      </c>
      <c r="I17" s="59">
        <f t="shared" si="2"/>
        <v>96.19</v>
      </c>
      <c r="J17" s="59">
        <f t="shared" si="2"/>
        <v>29.63</v>
      </c>
      <c r="K17" s="59">
        <f t="shared" si="2"/>
        <v>88.85</v>
      </c>
      <c r="L17" s="79">
        <v>87.26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544554</v>
      </c>
      <c r="D18" s="51">
        <v>239319</v>
      </c>
      <c r="E18" s="51">
        <f t="shared" si="0"/>
        <v>783873</v>
      </c>
      <c r="F18" s="51">
        <v>510442</v>
      </c>
      <c r="G18" s="51">
        <v>48842</v>
      </c>
      <c r="H18" s="51">
        <f t="shared" si="1"/>
        <v>559284</v>
      </c>
      <c r="I18" s="59">
        <f t="shared" si="2"/>
        <v>93.74</v>
      </c>
      <c r="J18" s="59">
        <f t="shared" si="2"/>
        <v>20.41</v>
      </c>
      <c r="K18" s="59">
        <f t="shared" si="2"/>
        <v>71.349999999999994</v>
      </c>
      <c r="L18" s="79">
        <v>67.239999999999995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1505304</v>
      </c>
      <c r="D19" s="73">
        <v>347925</v>
      </c>
      <c r="E19" s="73">
        <f t="shared" si="0"/>
        <v>1853229</v>
      </c>
      <c r="F19" s="73">
        <v>1428208</v>
      </c>
      <c r="G19" s="73">
        <v>57853</v>
      </c>
      <c r="H19" s="73">
        <f t="shared" si="1"/>
        <v>1486061</v>
      </c>
      <c r="I19" s="74">
        <f t="shared" si="2"/>
        <v>94.88</v>
      </c>
      <c r="J19" s="74">
        <f t="shared" si="2"/>
        <v>16.63</v>
      </c>
      <c r="K19" s="74">
        <f t="shared" si="2"/>
        <v>80.19</v>
      </c>
      <c r="L19" s="80">
        <v>79.48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538457</v>
      </c>
      <c r="D20" s="51">
        <v>85523</v>
      </c>
      <c r="E20" s="51">
        <f t="shared" si="0"/>
        <v>623980</v>
      </c>
      <c r="F20" s="51">
        <v>517187</v>
      </c>
      <c r="G20" s="51">
        <v>23536</v>
      </c>
      <c r="H20" s="51">
        <f t="shared" si="1"/>
        <v>540723</v>
      </c>
      <c r="I20" s="59">
        <f t="shared" si="2"/>
        <v>96.05</v>
      </c>
      <c r="J20" s="59">
        <f t="shared" si="2"/>
        <v>27.52</v>
      </c>
      <c r="K20" s="59">
        <f t="shared" si="2"/>
        <v>86.66</v>
      </c>
      <c r="L20" s="79">
        <v>83.47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507143</v>
      </c>
      <c r="D21" s="51">
        <v>89294</v>
      </c>
      <c r="E21" s="51">
        <f t="shared" si="0"/>
        <v>596437</v>
      </c>
      <c r="F21" s="51">
        <v>491801</v>
      </c>
      <c r="G21" s="51">
        <v>25925</v>
      </c>
      <c r="H21" s="51">
        <f t="shared" si="1"/>
        <v>517726</v>
      </c>
      <c r="I21" s="59">
        <f t="shared" si="2"/>
        <v>96.97</v>
      </c>
      <c r="J21" s="59">
        <f t="shared" si="2"/>
        <v>29.03</v>
      </c>
      <c r="K21" s="59">
        <f t="shared" si="2"/>
        <v>86.8</v>
      </c>
      <c r="L21" s="79">
        <v>84.78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457176</v>
      </c>
      <c r="D22" s="51">
        <v>108356</v>
      </c>
      <c r="E22" s="51">
        <f t="shared" si="0"/>
        <v>565532</v>
      </c>
      <c r="F22" s="51">
        <v>439525</v>
      </c>
      <c r="G22" s="51">
        <v>37031</v>
      </c>
      <c r="H22" s="51">
        <f t="shared" si="1"/>
        <v>476556</v>
      </c>
      <c r="I22" s="59">
        <f t="shared" si="2"/>
        <v>96.14</v>
      </c>
      <c r="J22" s="59">
        <f t="shared" si="2"/>
        <v>34.18</v>
      </c>
      <c r="K22" s="59">
        <f t="shared" si="2"/>
        <v>84.27</v>
      </c>
      <c r="L22" s="79">
        <v>80.349999999999994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81350</v>
      </c>
      <c r="D23" s="51">
        <v>12528</v>
      </c>
      <c r="E23" s="51">
        <f t="shared" si="0"/>
        <v>93878</v>
      </c>
      <c r="F23" s="51">
        <v>79298</v>
      </c>
      <c r="G23" s="51">
        <v>2888</v>
      </c>
      <c r="H23" s="51">
        <f t="shared" si="1"/>
        <v>82186</v>
      </c>
      <c r="I23" s="59">
        <f t="shared" si="2"/>
        <v>97.48</v>
      </c>
      <c r="J23" s="59">
        <f t="shared" si="2"/>
        <v>23.05</v>
      </c>
      <c r="K23" s="59">
        <f t="shared" si="2"/>
        <v>87.55</v>
      </c>
      <c r="L23" s="79">
        <v>85.84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43758</v>
      </c>
      <c r="D24" s="73">
        <v>6341</v>
      </c>
      <c r="E24" s="73">
        <f t="shared" si="0"/>
        <v>50099</v>
      </c>
      <c r="F24" s="73">
        <v>43002</v>
      </c>
      <c r="G24" s="73">
        <v>832</v>
      </c>
      <c r="H24" s="73">
        <f t="shared" si="1"/>
        <v>43834</v>
      </c>
      <c r="I24" s="74">
        <f t="shared" si="2"/>
        <v>98.27</v>
      </c>
      <c r="J24" s="74">
        <f t="shared" si="2"/>
        <v>13.12</v>
      </c>
      <c r="K24" s="74">
        <f t="shared" si="2"/>
        <v>87.49</v>
      </c>
      <c r="L24" s="80">
        <v>85.68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74074</v>
      </c>
      <c r="D25" s="51">
        <v>9373</v>
      </c>
      <c r="E25" s="51">
        <f t="shared" si="0"/>
        <v>83447</v>
      </c>
      <c r="F25" s="51">
        <v>71516</v>
      </c>
      <c r="G25" s="51">
        <v>2448</v>
      </c>
      <c r="H25" s="51">
        <f t="shared" si="1"/>
        <v>73964</v>
      </c>
      <c r="I25" s="59">
        <f t="shared" si="2"/>
        <v>96.55</v>
      </c>
      <c r="J25" s="59">
        <f t="shared" si="2"/>
        <v>26.12</v>
      </c>
      <c r="K25" s="59">
        <f t="shared" si="2"/>
        <v>88.64</v>
      </c>
      <c r="L25" s="79">
        <v>87.98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371407</v>
      </c>
      <c r="D26" s="51">
        <v>52043</v>
      </c>
      <c r="E26" s="51">
        <f t="shared" si="0"/>
        <v>423450</v>
      </c>
      <c r="F26" s="51">
        <v>362137</v>
      </c>
      <c r="G26" s="51">
        <v>14667</v>
      </c>
      <c r="H26" s="51">
        <f t="shared" si="1"/>
        <v>376804</v>
      </c>
      <c r="I26" s="59">
        <f t="shared" si="2"/>
        <v>97.5</v>
      </c>
      <c r="J26" s="59">
        <f t="shared" si="2"/>
        <v>28.18</v>
      </c>
      <c r="K26" s="59">
        <f t="shared" si="2"/>
        <v>88.98</v>
      </c>
      <c r="L26" s="79">
        <v>84.4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160921</v>
      </c>
      <c r="D27" s="51">
        <v>42751</v>
      </c>
      <c r="E27" s="51">
        <f t="shared" si="0"/>
        <v>203672</v>
      </c>
      <c r="F27" s="51">
        <v>152428</v>
      </c>
      <c r="G27" s="51">
        <v>5206</v>
      </c>
      <c r="H27" s="51">
        <f t="shared" si="1"/>
        <v>157634</v>
      </c>
      <c r="I27" s="59">
        <f t="shared" si="2"/>
        <v>94.72</v>
      </c>
      <c r="J27" s="59">
        <f t="shared" si="2"/>
        <v>12.18</v>
      </c>
      <c r="K27" s="59">
        <f t="shared" si="2"/>
        <v>77.400000000000006</v>
      </c>
      <c r="L27" s="79">
        <v>74.94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148583</v>
      </c>
      <c r="D28" s="51">
        <v>37619</v>
      </c>
      <c r="E28" s="51">
        <f t="shared" si="0"/>
        <v>186202</v>
      </c>
      <c r="F28" s="51">
        <v>140812</v>
      </c>
      <c r="G28" s="51">
        <v>7967</v>
      </c>
      <c r="H28" s="51">
        <f t="shared" si="1"/>
        <v>148779</v>
      </c>
      <c r="I28" s="59">
        <f t="shared" si="2"/>
        <v>94.77</v>
      </c>
      <c r="J28" s="59">
        <f t="shared" si="2"/>
        <v>21.18</v>
      </c>
      <c r="K28" s="59">
        <f t="shared" si="2"/>
        <v>79.900000000000006</v>
      </c>
      <c r="L28" s="79">
        <v>75.44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108179</v>
      </c>
      <c r="D29" s="73">
        <v>19093</v>
      </c>
      <c r="E29" s="73">
        <f t="shared" si="0"/>
        <v>127272</v>
      </c>
      <c r="F29" s="73">
        <v>104256</v>
      </c>
      <c r="G29" s="73">
        <v>4735</v>
      </c>
      <c r="H29" s="73">
        <f t="shared" si="1"/>
        <v>108991</v>
      </c>
      <c r="I29" s="74">
        <f t="shared" si="2"/>
        <v>96.37</v>
      </c>
      <c r="J29" s="74">
        <f t="shared" si="2"/>
        <v>24.8</v>
      </c>
      <c r="K29" s="74">
        <f t="shared" si="2"/>
        <v>85.64</v>
      </c>
      <c r="L29" s="80">
        <v>84.15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73631</v>
      </c>
      <c r="D30" s="51">
        <v>20923</v>
      </c>
      <c r="E30" s="51">
        <f t="shared" si="0"/>
        <v>94554</v>
      </c>
      <c r="F30" s="51">
        <v>71272</v>
      </c>
      <c r="G30" s="51">
        <v>2288</v>
      </c>
      <c r="H30" s="51">
        <f t="shared" si="1"/>
        <v>73560</v>
      </c>
      <c r="I30" s="59">
        <f t="shared" si="2"/>
        <v>96.8</v>
      </c>
      <c r="J30" s="59">
        <f t="shared" si="2"/>
        <v>10.94</v>
      </c>
      <c r="K30" s="59">
        <f t="shared" si="2"/>
        <v>77.8</v>
      </c>
      <c r="L30" s="79">
        <v>75.489999999999995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353558</v>
      </c>
      <c r="D31" s="51">
        <v>2297</v>
      </c>
      <c r="E31" s="51">
        <f t="shared" si="0"/>
        <v>355855</v>
      </c>
      <c r="F31" s="51">
        <v>352986</v>
      </c>
      <c r="G31" s="51">
        <v>366</v>
      </c>
      <c r="H31" s="51">
        <f t="shared" si="1"/>
        <v>353352</v>
      </c>
      <c r="I31" s="59">
        <f t="shared" si="2"/>
        <v>99.84</v>
      </c>
      <c r="J31" s="59">
        <f t="shared" si="2"/>
        <v>15.93</v>
      </c>
      <c r="K31" s="59">
        <f t="shared" si="2"/>
        <v>99.3</v>
      </c>
      <c r="L31" s="79">
        <v>99.31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373780</v>
      </c>
      <c r="D32" s="51">
        <v>77319</v>
      </c>
      <c r="E32" s="51">
        <f t="shared" si="0"/>
        <v>451099</v>
      </c>
      <c r="F32" s="51">
        <v>361051</v>
      </c>
      <c r="G32" s="51">
        <v>20774</v>
      </c>
      <c r="H32" s="51">
        <f t="shared" si="1"/>
        <v>381825</v>
      </c>
      <c r="I32" s="59">
        <f t="shared" si="2"/>
        <v>96.59</v>
      </c>
      <c r="J32" s="59">
        <f t="shared" si="2"/>
        <v>26.87</v>
      </c>
      <c r="K32" s="59">
        <f t="shared" si="2"/>
        <v>84.64</v>
      </c>
      <c r="L32" s="79">
        <v>81.650000000000006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283425</v>
      </c>
      <c r="D33" s="51">
        <v>42302</v>
      </c>
      <c r="E33" s="51">
        <f t="shared" si="0"/>
        <v>325727</v>
      </c>
      <c r="F33" s="51">
        <v>273674</v>
      </c>
      <c r="G33" s="51">
        <v>9574</v>
      </c>
      <c r="H33" s="51">
        <f t="shared" si="1"/>
        <v>283248</v>
      </c>
      <c r="I33" s="59">
        <f t="shared" si="2"/>
        <v>96.56</v>
      </c>
      <c r="J33" s="59">
        <f t="shared" si="2"/>
        <v>22.63</v>
      </c>
      <c r="K33" s="59">
        <f t="shared" si="2"/>
        <v>86.96</v>
      </c>
      <c r="L33" s="79">
        <v>86.71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41929</v>
      </c>
      <c r="D34" s="73">
        <v>5939</v>
      </c>
      <c r="E34" s="73">
        <f t="shared" si="0"/>
        <v>47868</v>
      </c>
      <c r="F34" s="73">
        <v>40657</v>
      </c>
      <c r="G34" s="73">
        <v>1890</v>
      </c>
      <c r="H34" s="73">
        <f t="shared" si="1"/>
        <v>42547</v>
      </c>
      <c r="I34" s="74">
        <f t="shared" si="2"/>
        <v>96.97</v>
      </c>
      <c r="J34" s="74">
        <f t="shared" si="2"/>
        <v>31.82</v>
      </c>
      <c r="K34" s="74">
        <f t="shared" si="2"/>
        <v>88.88</v>
      </c>
      <c r="L34" s="80">
        <v>85.67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18071455</v>
      </c>
      <c r="D35" s="54">
        <f t="shared" si="3"/>
        <v>5323306</v>
      </c>
      <c r="E35" s="54">
        <f t="shared" si="3"/>
        <v>23394761</v>
      </c>
      <c r="F35" s="54">
        <f t="shared" si="3"/>
        <v>17116223</v>
      </c>
      <c r="G35" s="54">
        <f t="shared" si="3"/>
        <v>974701</v>
      </c>
      <c r="H35" s="54">
        <f t="shared" si="3"/>
        <v>18090924</v>
      </c>
      <c r="I35" s="61">
        <f t="shared" si="2"/>
        <v>94.71</v>
      </c>
      <c r="J35" s="61">
        <f t="shared" si="2"/>
        <v>18.309999999999999</v>
      </c>
      <c r="K35" s="61">
        <f t="shared" si="2"/>
        <v>77.33</v>
      </c>
      <c r="L35" s="81">
        <v>75.25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49" orientation="portrait" useFirstPageNumber="1" r:id="rId1"/>
  <headerFooter scaleWithDoc="0"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37"/>
  <sheetViews>
    <sheetView view="pageBreakPreview" zoomScaleNormal="85" zoomScaleSheetLayoutView="100" workbookViewId="0">
      <selection activeCell="A4" sqref="A4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50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41279977</v>
      </c>
      <c r="D10" s="50">
        <v>1574404</v>
      </c>
      <c r="E10" s="50">
        <f t="shared" ref="E10:E34" si="0">SUM(C10:D10)</f>
        <v>42854381</v>
      </c>
      <c r="F10" s="50">
        <v>40784493</v>
      </c>
      <c r="G10" s="50">
        <v>343287</v>
      </c>
      <c r="H10" s="50">
        <f t="shared" ref="H10:H34" si="1">SUM(F10:G10)</f>
        <v>41127780</v>
      </c>
      <c r="I10" s="58">
        <f t="shared" ref="I10:K35" si="2">IF(ISERROR(ROUND(F10/C10*100,2)),"-",ROUND(F10/C10*100,2))</f>
        <v>98.8</v>
      </c>
      <c r="J10" s="58">
        <f t="shared" si="2"/>
        <v>21.8</v>
      </c>
      <c r="K10" s="58">
        <f t="shared" si="2"/>
        <v>95.97</v>
      </c>
      <c r="L10" s="78">
        <v>96.16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6148212</v>
      </c>
      <c r="D11" s="51">
        <v>437622</v>
      </c>
      <c r="E11" s="51">
        <f t="shared" si="0"/>
        <v>6585834</v>
      </c>
      <c r="F11" s="51">
        <v>6067705</v>
      </c>
      <c r="G11" s="51">
        <v>62636</v>
      </c>
      <c r="H11" s="51">
        <f t="shared" si="1"/>
        <v>6130341</v>
      </c>
      <c r="I11" s="59">
        <f t="shared" si="2"/>
        <v>98.69</v>
      </c>
      <c r="J11" s="59">
        <f t="shared" si="2"/>
        <v>14.31</v>
      </c>
      <c r="K11" s="59">
        <f t="shared" si="2"/>
        <v>93.08</v>
      </c>
      <c r="L11" s="79">
        <v>92.89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8572127</v>
      </c>
      <c r="D12" s="51">
        <v>412865</v>
      </c>
      <c r="E12" s="51">
        <f t="shared" si="0"/>
        <v>8984992</v>
      </c>
      <c r="F12" s="51">
        <v>8428202</v>
      </c>
      <c r="G12" s="51">
        <v>58403</v>
      </c>
      <c r="H12" s="51">
        <f t="shared" si="1"/>
        <v>8486605</v>
      </c>
      <c r="I12" s="59">
        <f t="shared" si="2"/>
        <v>98.32</v>
      </c>
      <c r="J12" s="59">
        <f t="shared" si="2"/>
        <v>14.15</v>
      </c>
      <c r="K12" s="59">
        <f t="shared" si="2"/>
        <v>94.45</v>
      </c>
      <c r="L12" s="79">
        <v>94.99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7924760</v>
      </c>
      <c r="D13" s="51">
        <v>224575</v>
      </c>
      <c r="E13" s="51">
        <f t="shared" si="0"/>
        <v>8149335</v>
      </c>
      <c r="F13" s="51">
        <v>7865822</v>
      </c>
      <c r="G13" s="51">
        <v>40709</v>
      </c>
      <c r="H13" s="51">
        <f t="shared" si="1"/>
        <v>7906531</v>
      </c>
      <c r="I13" s="59">
        <f t="shared" si="2"/>
        <v>99.26</v>
      </c>
      <c r="J13" s="59">
        <f t="shared" si="2"/>
        <v>18.13</v>
      </c>
      <c r="K13" s="59">
        <f t="shared" si="2"/>
        <v>97.02</v>
      </c>
      <c r="L13" s="79">
        <v>96.8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3293180</v>
      </c>
      <c r="D14" s="73">
        <v>145789</v>
      </c>
      <c r="E14" s="73">
        <f t="shared" si="0"/>
        <v>3438969</v>
      </c>
      <c r="F14" s="73">
        <v>3249128</v>
      </c>
      <c r="G14" s="73">
        <v>15854</v>
      </c>
      <c r="H14" s="73">
        <f t="shared" si="1"/>
        <v>3264982</v>
      </c>
      <c r="I14" s="74">
        <f t="shared" si="2"/>
        <v>98.66</v>
      </c>
      <c r="J14" s="74">
        <f t="shared" si="2"/>
        <v>10.87</v>
      </c>
      <c r="K14" s="74">
        <f t="shared" si="2"/>
        <v>94.94</v>
      </c>
      <c r="L14" s="80">
        <v>95.29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4270997</v>
      </c>
      <c r="D15" s="51">
        <v>216874</v>
      </c>
      <c r="E15" s="51">
        <f t="shared" si="0"/>
        <v>4487871</v>
      </c>
      <c r="F15" s="51">
        <v>4229625</v>
      </c>
      <c r="G15" s="51">
        <v>57761</v>
      </c>
      <c r="H15" s="51">
        <f t="shared" si="1"/>
        <v>4287386</v>
      </c>
      <c r="I15" s="59">
        <f t="shared" si="2"/>
        <v>99.03</v>
      </c>
      <c r="J15" s="59">
        <f t="shared" si="2"/>
        <v>26.63</v>
      </c>
      <c r="K15" s="59">
        <f t="shared" si="2"/>
        <v>95.53</v>
      </c>
      <c r="L15" s="79">
        <v>94.47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3047680</v>
      </c>
      <c r="D16" s="51">
        <v>294595</v>
      </c>
      <c r="E16" s="51">
        <f t="shared" si="0"/>
        <v>3342275</v>
      </c>
      <c r="F16" s="51">
        <v>2982250</v>
      </c>
      <c r="G16" s="51">
        <v>50400</v>
      </c>
      <c r="H16" s="51">
        <f t="shared" si="1"/>
        <v>3032650</v>
      </c>
      <c r="I16" s="59">
        <f t="shared" si="2"/>
        <v>97.85</v>
      </c>
      <c r="J16" s="59">
        <f t="shared" si="2"/>
        <v>17.11</v>
      </c>
      <c r="K16" s="59">
        <f t="shared" si="2"/>
        <v>90.74</v>
      </c>
      <c r="L16" s="79">
        <v>90.86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8203989</v>
      </c>
      <c r="D17" s="51">
        <v>210585</v>
      </c>
      <c r="E17" s="51">
        <f t="shared" si="0"/>
        <v>8414574</v>
      </c>
      <c r="F17" s="51">
        <v>8126400</v>
      </c>
      <c r="G17" s="51">
        <v>63756</v>
      </c>
      <c r="H17" s="51">
        <f t="shared" si="1"/>
        <v>8190156</v>
      </c>
      <c r="I17" s="59">
        <f t="shared" si="2"/>
        <v>99.05</v>
      </c>
      <c r="J17" s="59">
        <f t="shared" si="2"/>
        <v>30.28</v>
      </c>
      <c r="K17" s="59">
        <f t="shared" si="2"/>
        <v>97.33</v>
      </c>
      <c r="L17" s="79">
        <v>96.91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2812696</v>
      </c>
      <c r="D18" s="51">
        <v>158212</v>
      </c>
      <c r="E18" s="51">
        <f t="shared" si="0"/>
        <v>2970908</v>
      </c>
      <c r="F18" s="51">
        <v>2788304</v>
      </c>
      <c r="G18" s="51">
        <v>43475</v>
      </c>
      <c r="H18" s="51">
        <f t="shared" si="1"/>
        <v>2831779</v>
      </c>
      <c r="I18" s="59">
        <f t="shared" si="2"/>
        <v>99.13</v>
      </c>
      <c r="J18" s="59">
        <f t="shared" si="2"/>
        <v>27.48</v>
      </c>
      <c r="K18" s="59">
        <f t="shared" si="2"/>
        <v>95.32</v>
      </c>
      <c r="L18" s="79">
        <v>93.84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8123865</v>
      </c>
      <c r="D19" s="73">
        <v>388644</v>
      </c>
      <c r="E19" s="73">
        <f t="shared" si="0"/>
        <v>8512509</v>
      </c>
      <c r="F19" s="73">
        <v>8003229</v>
      </c>
      <c r="G19" s="73">
        <v>57428</v>
      </c>
      <c r="H19" s="73">
        <f t="shared" si="1"/>
        <v>8060657</v>
      </c>
      <c r="I19" s="74">
        <f t="shared" si="2"/>
        <v>98.52</v>
      </c>
      <c r="J19" s="74">
        <f t="shared" si="2"/>
        <v>14.78</v>
      </c>
      <c r="K19" s="74">
        <f t="shared" si="2"/>
        <v>94.69</v>
      </c>
      <c r="L19" s="80">
        <v>94.94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2997712</v>
      </c>
      <c r="D20" s="51">
        <v>126114</v>
      </c>
      <c r="E20" s="51">
        <f t="shared" si="0"/>
        <v>3123826</v>
      </c>
      <c r="F20" s="51">
        <v>2965845</v>
      </c>
      <c r="G20" s="51">
        <v>23381</v>
      </c>
      <c r="H20" s="51">
        <f t="shared" si="1"/>
        <v>2989226</v>
      </c>
      <c r="I20" s="59">
        <f t="shared" si="2"/>
        <v>98.94</v>
      </c>
      <c r="J20" s="59">
        <f t="shared" si="2"/>
        <v>18.54</v>
      </c>
      <c r="K20" s="59">
        <f t="shared" si="2"/>
        <v>95.69</v>
      </c>
      <c r="L20" s="79">
        <v>95.39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2717191</v>
      </c>
      <c r="D21" s="51">
        <v>108242</v>
      </c>
      <c r="E21" s="51">
        <f t="shared" si="0"/>
        <v>2825433</v>
      </c>
      <c r="F21" s="51">
        <v>2682164</v>
      </c>
      <c r="G21" s="51">
        <v>27535</v>
      </c>
      <c r="H21" s="51">
        <f t="shared" si="1"/>
        <v>2709699</v>
      </c>
      <c r="I21" s="59">
        <f t="shared" si="2"/>
        <v>98.71</v>
      </c>
      <c r="J21" s="59">
        <f t="shared" si="2"/>
        <v>25.44</v>
      </c>
      <c r="K21" s="59">
        <f t="shared" si="2"/>
        <v>95.9</v>
      </c>
      <c r="L21" s="79">
        <v>95.72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2605737</v>
      </c>
      <c r="D22" s="51">
        <v>192267</v>
      </c>
      <c r="E22" s="51">
        <f t="shared" si="0"/>
        <v>2798004</v>
      </c>
      <c r="F22" s="51">
        <v>2546557</v>
      </c>
      <c r="G22" s="51">
        <v>45368</v>
      </c>
      <c r="H22" s="51">
        <f t="shared" si="1"/>
        <v>2591925</v>
      </c>
      <c r="I22" s="59">
        <f t="shared" si="2"/>
        <v>97.73</v>
      </c>
      <c r="J22" s="59">
        <f t="shared" si="2"/>
        <v>23.6</v>
      </c>
      <c r="K22" s="59">
        <f t="shared" si="2"/>
        <v>92.63</v>
      </c>
      <c r="L22" s="79">
        <v>92.32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875248</v>
      </c>
      <c r="D23" s="51">
        <v>20827</v>
      </c>
      <c r="E23" s="51">
        <f t="shared" si="0"/>
        <v>896075</v>
      </c>
      <c r="F23" s="51">
        <v>871469</v>
      </c>
      <c r="G23" s="51">
        <v>3610</v>
      </c>
      <c r="H23" s="51">
        <f t="shared" si="1"/>
        <v>875079</v>
      </c>
      <c r="I23" s="59">
        <f t="shared" si="2"/>
        <v>99.57</v>
      </c>
      <c r="J23" s="59">
        <f t="shared" si="2"/>
        <v>17.329999999999998</v>
      </c>
      <c r="K23" s="59">
        <f t="shared" si="2"/>
        <v>97.66</v>
      </c>
      <c r="L23" s="79">
        <v>95.44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170673</v>
      </c>
      <c r="D24" s="73">
        <v>7599</v>
      </c>
      <c r="E24" s="73">
        <f t="shared" si="0"/>
        <v>178272</v>
      </c>
      <c r="F24" s="73">
        <v>168955</v>
      </c>
      <c r="G24" s="73">
        <v>994</v>
      </c>
      <c r="H24" s="73">
        <f t="shared" si="1"/>
        <v>169949</v>
      </c>
      <c r="I24" s="74">
        <f t="shared" si="2"/>
        <v>98.99</v>
      </c>
      <c r="J24" s="74">
        <f t="shared" si="2"/>
        <v>13.08</v>
      </c>
      <c r="K24" s="74">
        <f t="shared" si="2"/>
        <v>95.33</v>
      </c>
      <c r="L24" s="80">
        <v>95.27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225008</v>
      </c>
      <c r="D25" s="51">
        <v>7570</v>
      </c>
      <c r="E25" s="51">
        <f t="shared" si="0"/>
        <v>232578</v>
      </c>
      <c r="F25" s="51">
        <v>221612</v>
      </c>
      <c r="G25" s="51">
        <v>1816</v>
      </c>
      <c r="H25" s="51">
        <f t="shared" si="1"/>
        <v>223428</v>
      </c>
      <c r="I25" s="59">
        <f t="shared" si="2"/>
        <v>98.49</v>
      </c>
      <c r="J25" s="59">
        <f t="shared" si="2"/>
        <v>23.99</v>
      </c>
      <c r="K25" s="59">
        <f t="shared" si="2"/>
        <v>96.07</v>
      </c>
      <c r="L25" s="79">
        <v>95.67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1471591</v>
      </c>
      <c r="D26" s="51">
        <v>118082</v>
      </c>
      <c r="E26" s="51">
        <f t="shared" si="0"/>
        <v>1589673</v>
      </c>
      <c r="F26" s="51">
        <v>1442699</v>
      </c>
      <c r="G26" s="51">
        <v>11669</v>
      </c>
      <c r="H26" s="51">
        <f t="shared" si="1"/>
        <v>1454368</v>
      </c>
      <c r="I26" s="59">
        <f t="shared" si="2"/>
        <v>98.04</v>
      </c>
      <c r="J26" s="59">
        <f t="shared" si="2"/>
        <v>9.8800000000000008</v>
      </c>
      <c r="K26" s="59">
        <f t="shared" si="2"/>
        <v>91.49</v>
      </c>
      <c r="L26" s="79">
        <v>91.85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606490</v>
      </c>
      <c r="D27" s="51">
        <v>28838</v>
      </c>
      <c r="E27" s="51">
        <f t="shared" si="0"/>
        <v>635328</v>
      </c>
      <c r="F27" s="51">
        <v>599592</v>
      </c>
      <c r="G27" s="51">
        <v>3643</v>
      </c>
      <c r="H27" s="51">
        <f t="shared" si="1"/>
        <v>603235</v>
      </c>
      <c r="I27" s="59">
        <f t="shared" si="2"/>
        <v>98.86</v>
      </c>
      <c r="J27" s="59">
        <f t="shared" si="2"/>
        <v>12.63</v>
      </c>
      <c r="K27" s="59">
        <f t="shared" si="2"/>
        <v>94.95</v>
      </c>
      <c r="L27" s="79">
        <v>94.1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768528</v>
      </c>
      <c r="D28" s="51">
        <v>67139</v>
      </c>
      <c r="E28" s="51">
        <f t="shared" si="0"/>
        <v>835667</v>
      </c>
      <c r="F28" s="51">
        <v>753898</v>
      </c>
      <c r="G28" s="51">
        <v>7537</v>
      </c>
      <c r="H28" s="51">
        <f t="shared" si="1"/>
        <v>761435</v>
      </c>
      <c r="I28" s="59">
        <f t="shared" si="2"/>
        <v>98.1</v>
      </c>
      <c r="J28" s="59">
        <f t="shared" si="2"/>
        <v>11.23</v>
      </c>
      <c r="K28" s="59">
        <f t="shared" si="2"/>
        <v>91.12</v>
      </c>
      <c r="L28" s="79">
        <v>90.82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470508</v>
      </c>
      <c r="D29" s="73">
        <v>22808</v>
      </c>
      <c r="E29" s="73">
        <f t="shared" si="0"/>
        <v>493316</v>
      </c>
      <c r="F29" s="73">
        <v>464447</v>
      </c>
      <c r="G29" s="73">
        <v>5272</v>
      </c>
      <c r="H29" s="73">
        <f t="shared" si="1"/>
        <v>469719</v>
      </c>
      <c r="I29" s="74">
        <f t="shared" si="2"/>
        <v>98.71</v>
      </c>
      <c r="J29" s="74">
        <f t="shared" si="2"/>
        <v>23.11</v>
      </c>
      <c r="K29" s="74">
        <f t="shared" si="2"/>
        <v>95.22</v>
      </c>
      <c r="L29" s="80">
        <v>95.06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437347</v>
      </c>
      <c r="D30" s="51">
        <v>16133</v>
      </c>
      <c r="E30" s="51">
        <f t="shared" si="0"/>
        <v>453480</v>
      </c>
      <c r="F30" s="51">
        <v>434113</v>
      </c>
      <c r="G30" s="51">
        <v>2545</v>
      </c>
      <c r="H30" s="51">
        <f t="shared" si="1"/>
        <v>436658</v>
      </c>
      <c r="I30" s="59">
        <f t="shared" si="2"/>
        <v>99.26</v>
      </c>
      <c r="J30" s="59">
        <f t="shared" si="2"/>
        <v>15.78</v>
      </c>
      <c r="K30" s="59">
        <f t="shared" si="2"/>
        <v>96.29</v>
      </c>
      <c r="L30" s="79">
        <v>96.16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702478</v>
      </c>
      <c r="D31" s="51">
        <v>3984</v>
      </c>
      <c r="E31" s="51">
        <f t="shared" si="0"/>
        <v>706462</v>
      </c>
      <c r="F31" s="51">
        <v>699668</v>
      </c>
      <c r="G31" s="51">
        <v>1809</v>
      </c>
      <c r="H31" s="51">
        <f t="shared" si="1"/>
        <v>701477</v>
      </c>
      <c r="I31" s="59">
        <f t="shared" si="2"/>
        <v>99.6</v>
      </c>
      <c r="J31" s="59">
        <f t="shared" si="2"/>
        <v>45.41</v>
      </c>
      <c r="K31" s="59">
        <f t="shared" si="2"/>
        <v>99.29</v>
      </c>
      <c r="L31" s="79">
        <v>99.41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1480279</v>
      </c>
      <c r="D32" s="51">
        <v>81287</v>
      </c>
      <c r="E32" s="51">
        <f t="shared" si="0"/>
        <v>1561566</v>
      </c>
      <c r="F32" s="51">
        <v>1464227</v>
      </c>
      <c r="G32" s="51">
        <v>14258</v>
      </c>
      <c r="H32" s="51">
        <f t="shared" si="1"/>
        <v>1478485</v>
      </c>
      <c r="I32" s="59">
        <f t="shared" si="2"/>
        <v>98.92</v>
      </c>
      <c r="J32" s="59">
        <f t="shared" si="2"/>
        <v>17.54</v>
      </c>
      <c r="K32" s="59">
        <f t="shared" si="2"/>
        <v>94.68</v>
      </c>
      <c r="L32" s="79">
        <v>94.31</v>
      </c>
      <c r="M32" s="83">
        <v>23</v>
      </c>
    </row>
    <row r="33" spans="1:14" ht="20.100000000000001" customHeight="1" x14ac:dyDescent="0.15">
      <c r="A33" s="64">
        <v>24</v>
      </c>
      <c r="B33" s="70" t="s">
        <v>55</v>
      </c>
      <c r="C33" s="51">
        <v>1119809</v>
      </c>
      <c r="D33" s="51">
        <v>40787</v>
      </c>
      <c r="E33" s="51">
        <f t="shared" si="0"/>
        <v>1160596</v>
      </c>
      <c r="F33" s="51">
        <v>1107071</v>
      </c>
      <c r="G33" s="51">
        <v>5012</v>
      </c>
      <c r="H33" s="51">
        <f t="shared" si="1"/>
        <v>1112083</v>
      </c>
      <c r="I33" s="59">
        <f t="shared" si="2"/>
        <v>98.86</v>
      </c>
      <c r="J33" s="59">
        <f t="shared" si="2"/>
        <v>12.29</v>
      </c>
      <c r="K33" s="59">
        <f t="shared" si="2"/>
        <v>95.82</v>
      </c>
      <c r="L33" s="79">
        <v>95.96</v>
      </c>
      <c r="M33" s="83">
        <v>24</v>
      </c>
    </row>
    <row r="34" spans="1:14" ht="20.100000000000001" customHeight="1" x14ac:dyDescent="0.15">
      <c r="A34" s="65">
        <v>25</v>
      </c>
      <c r="B34" s="71" t="s">
        <v>59</v>
      </c>
      <c r="C34" s="73">
        <v>213851</v>
      </c>
      <c r="D34" s="73">
        <v>4578</v>
      </c>
      <c r="E34" s="73">
        <f t="shared" si="0"/>
        <v>218429</v>
      </c>
      <c r="F34" s="73">
        <v>212735</v>
      </c>
      <c r="G34" s="73">
        <v>1462</v>
      </c>
      <c r="H34" s="73">
        <f t="shared" si="1"/>
        <v>214197</v>
      </c>
      <c r="I34" s="74">
        <f t="shared" si="2"/>
        <v>99.48</v>
      </c>
      <c r="J34" s="74">
        <f t="shared" si="2"/>
        <v>31.94</v>
      </c>
      <c r="K34" s="74">
        <f t="shared" si="2"/>
        <v>98.06</v>
      </c>
      <c r="L34" s="80">
        <v>97.48</v>
      </c>
      <c r="M34" s="84">
        <v>25</v>
      </c>
    </row>
    <row r="35" spans="1:14" ht="20.100000000000001" customHeight="1" x14ac:dyDescent="0.15">
      <c r="A35" s="28" t="s">
        <v>61</v>
      </c>
      <c r="B35" s="72"/>
      <c r="C35" s="54">
        <f t="shared" ref="C35:H35" si="3">SUM(C10:C34)</f>
        <v>110539933</v>
      </c>
      <c r="D35" s="54">
        <f t="shared" si="3"/>
        <v>4910420</v>
      </c>
      <c r="E35" s="54">
        <f t="shared" si="3"/>
        <v>115450353</v>
      </c>
      <c r="F35" s="54">
        <f t="shared" si="3"/>
        <v>109160210</v>
      </c>
      <c r="G35" s="54">
        <f t="shared" si="3"/>
        <v>949620</v>
      </c>
      <c r="H35" s="54">
        <f t="shared" si="3"/>
        <v>110109830</v>
      </c>
      <c r="I35" s="61">
        <f t="shared" si="2"/>
        <v>98.75</v>
      </c>
      <c r="J35" s="61">
        <f t="shared" si="2"/>
        <v>19.34</v>
      </c>
      <c r="K35" s="61">
        <f t="shared" si="2"/>
        <v>95.37</v>
      </c>
      <c r="L35" s="81">
        <v>95.35</v>
      </c>
      <c r="M35" s="85"/>
    </row>
    <row r="36" spans="1:14" ht="15" customHeight="1" x14ac:dyDescent="0.15">
      <c r="I36" s="75"/>
      <c r="J36" s="75"/>
      <c r="K36" s="75"/>
      <c r="L36" s="75"/>
      <c r="N36" s="75"/>
    </row>
    <row r="37" spans="1:14" ht="15" customHeight="1" x14ac:dyDescent="0.15">
      <c r="I37" s="75"/>
      <c r="J37" s="75"/>
      <c r="K37" s="75"/>
      <c r="L37" s="75"/>
      <c r="N37" s="7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3" orientation="portrait" useFirstPageNumber="1" r:id="rId1"/>
  <headerFooter scaleWithDoc="0" alignWithMargins="0"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37"/>
  <sheetViews>
    <sheetView view="pageBreakPreview" zoomScaleNormal="85" zoomScaleSheetLayoutView="100" workbookViewId="0">
      <selection activeCell="L35" sqref="L35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56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19055378</v>
      </c>
      <c r="D10" s="50">
        <v>456512</v>
      </c>
      <c r="E10" s="50">
        <f t="shared" ref="E10:E34" si="0">SUM(C10:D10)</f>
        <v>19511890</v>
      </c>
      <c r="F10" s="50">
        <v>18892652</v>
      </c>
      <c r="G10" s="50">
        <v>120898</v>
      </c>
      <c r="H10" s="50">
        <f t="shared" ref="H10:H34" si="1">SUM(F10:G10)</f>
        <v>19013550</v>
      </c>
      <c r="I10" s="58">
        <f t="shared" ref="I10:K35" si="2">IF(ISERROR(ROUND(F10/C10*100,2)),"-",ROUND(F10/C10*100,2))</f>
        <v>99.15</v>
      </c>
      <c r="J10" s="58">
        <f t="shared" si="2"/>
        <v>26.48</v>
      </c>
      <c r="K10" s="58">
        <f t="shared" si="2"/>
        <v>97.45</v>
      </c>
      <c r="L10" s="78">
        <v>97.6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2368028</v>
      </c>
      <c r="D11" s="51">
        <v>139433</v>
      </c>
      <c r="E11" s="51">
        <f t="shared" si="0"/>
        <v>2507461</v>
      </c>
      <c r="F11" s="51">
        <v>2339276</v>
      </c>
      <c r="G11" s="51">
        <v>22353</v>
      </c>
      <c r="H11" s="51">
        <f t="shared" si="1"/>
        <v>2361629</v>
      </c>
      <c r="I11" s="59">
        <f t="shared" si="2"/>
        <v>98.79</v>
      </c>
      <c r="J11" s="59">
        <f t="shared" si="2"/>
        <v>16.03</v>
      </c>
      <c r="K11" s="59">
        <f t="shared" si="2"/>
        <v>94.18</v>
      </c>
      <c r="L11" s="79">
        <v>94.33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3739884</v>
      </c>
      <c r="D12" s="51">
        <v>97172</v>
      </c>
      <c r="E12" s="51">
        <f t="shared" si="0"/>
        <v>3837056</v>
      </c>
      <c r="F12" s="51">
        <v>3706512</v>
      </c>
      <c r="G12" s="51">
        <v>18138</v>
      </c>
      <c r="H12" s="51">
        <f t="shared" si="1"/>
        <v>3724650</v>
      </c>
      <c r="I12" s="59">
        <f t="shared" si="2"/>
        <v>99.11</v>
      </c>
      <c r="J12" s="59">
        <f t="shared" si="2"/>
        <v>18.670000000000002</v>
      </c>
      <c r="K12" s="59">
        <f t="shared" si="2"/>
        <v>97.07</v>
      </c>
      <c r="L12" s="79">
        <v>97.33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3290889</v>
      </c>
      <c r="D13" s="51">
        <v>65514</v>
      </c>
      <c r="E13" s="51">
        <f t="shared" si="0"/>
        <v>3356403</v>
      </c>
      <c r="F13" s="51">
        <v>3275493</v>
      </c>
      <c r="G13" s="51">
        <v>13479</v>
      </c>
      <c r="H13" s="51">
        <f t="shared" si="1"/>
        <v>3288972</v>
      </c>
      <c r="I13" s="59">
        <f t="shared" si="2"/>
        <v>99.53</v>
      </c>
      <c r="J13" s="59">
        <f t="shared" si="2"/>
        <v>20.57</v>
      </c>
      <c r="K13" s="59">
        <f t="shared" si="2"/>
        <v>97.99</v>
      </c>
      <c r="L13" s="79">
        <v>97.99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1005004</v>
      </c>
      <c r="D14" s="73">
        <v>35429</v>
      </c>
      <c r="E14" s="73">
        <f t="shared" si="0"/>
        <v>1040433</v>
      </c>
      <c r="F14" s="73">
        <v>998651</v>
      </c>
      <c r="G14" s="73">
        <v>5324</v>
      </c>
      <c r="H14" s="73">
        <f t="shared" si="1"/>
        <v>1003975</v>
      </c>
      <c r="I14" s="74">
        <f t="shared" si="2"/>
        <v>99.37</v>
      </c>
      <c r="J14" s="74">
        <f t="shared" si="2"/>
        <v>15.03</v>
      </c>
      <c r="K14" s="74">
        <f t="shared" si="2"/>
        <v>96.5</v>
      </c>
      <c r="L14" s="80">
        <v>96.44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1636082</v>
      </c>
      <c r="D15" s="51">
        <v>54013</v>
      </c>
      <c r="E15" s="51">
        <f t="shared" si="0"/>
        <v>1690095</v>
      </c>
      <c r="F15" s="51">
        <v>1626956</v>
      </c>
      <c r="G15" s="51">
        <v>15207</v>
      </c>
      <c r="H15" s="51">
        <f t="shared" si="1"/>
        <v>1642163</v>
      </c>
      <c r="I15" s="59">
        <f t="shared" si="2"/>
        <v>99.44</v>
      </c>
      <c r="J15" s="59">
        <f t="shared" si="2"/>
        <v>28.15</v>
      </c>
      <c r="K15" s="59">
        <f t="shared" si="2"/>
        <v>97.16</v>
      </c>
      <c r="L15" s="79">
        <v>96.27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1171263</v>
      </c>
      <c r="D16" s="51">
        <v>54764</v>
      </c>
      <c r="E16" s="51">
        <f t="shared" si="0"/>
        <v>1226027</v>
      </c>
      <c r="F16" s="51">
        <v>1159767</v>
      </c>
      <c r="G16" s="51">
        <v>14006</v>
      </c>
      <c r="H16" s="51">
        <f t="shared" si="1"/>
        <v>1173773</v>
      </c>
      <c r="I16" s="59">
        <f t="shared" si="2"/>
        <v>99.02</v>
      </c>
      <c r="J16" s="59">
        <f t="shared" si="2"/>
        <v>25.58</v>
      </c>
      <c r="K16" s="59">
        <f t="shared" si="2"/>
        <v>95.74</v>
      </c>
      <c r="L16" s="79">
        <v>95.41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3250426</v>
      </c>
      <c r="D17" s="51">
        <v>64316</v>
      </c>
      <c r="E17" s="51">
        <f t="shared" si="0"/>
        <v>3314742</v>
      </c>
      <c r="F17" s="51">
        <v>3226711</v>
      </c>
      <c r="G17" s="51">
        <v>25779</v>
      </c>
      <c r="H17" s="51">
        <f t="shared" si="1"/>
        <v>3252490</v>
      </c>
      <c r="I17" s="59">
        <f t="shared" si="2"/>
        <v>99.27</v>
      </c>
      <c r="J17" s="59">
        <f t="shared" si="2"/>
        <v>40.08</v>
      </c>
      <c r="K17" s="59">
        <f t="shared" si="2"/>
        <v>98.12</v>
      </c>
      <c r="L17" s="79">
        <v>97.78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1265918</v>
      </c>
      <c r="D18" s="51">
        <v>63239</v>
      </c>
      <c r="E18" s="51">
        <f t="shared" si="0"/>
        <v>1329157</v>
      </c>
      <c r="F18" s="51">
        <v>1254239</v>
      </c>
      <c r="G18" s="51">
        <v>18682</v>
      </c>
      <c r="H18" s="51">
        <f t="shared" si="1"/>
        <v>1272921</v>
      </c>
      <c r="I18" s="59">
        <f t="shared" si="2"/>
        <v>99.08</v>
      </c>
      <c r="J18" s="59">
        <f t="shared" si="2"/>
        <v>29.54</v>
      </c>
      <c r="K18" s="59">
        <f t="shared" si="2"/>
        <v>95.77</v>
      </c>
      <c r="L18" s="79">
        <v>94.73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3381601</v>
      </c>
      <c r="D19" s="73">
        <v>101823</v>
      </c>
      <c r="E19" s="73">
        <f t="shared" si="0"/>
        <v>3483424</v>
      </c>
      <c r="F19" s="73">
        <v>3346989</v>
      </c>
      <c r="G19" s="73">
        <v>23112</v>
      </c>
      <c r="H19" s="73">
        <f t="shared" si="1"/>
        <v>3370101</v>
      </c>
      <c r="I19" s="74">
        <f t="shared" si="2"/>
        <v>98.98</v>
      </c>
      <c r="J19" s="74">
        <f t="shared" si="2"/>
        <v>22.7</v>
      </c>
      <c r="K19" s="74">
        <f t="shared" si="2"/>
        <v>96.75</v>
      </c>
      <c r="L19" s="80">
        <v>96.72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1143098</v>
      </c>
      <c r="D20" s="51">
        <v>27973</v>
      </c>
      <c r="E20" s="51">
        <f t="shared" si="0"/>
        <v>1171071</v>
      </c>
      <c r="F20" s="51">
        <v>1136622</v>
      </c>
      <c r="G20" s="51">
        <v>7276</v>
      </c>
      <c r="H20" s="51">
        <f t="shared" si="1"/>
        <v>1143898</v>
      </c>
      <c r="I20" s="59">
        <f t="shared" si="2"/>
        <v>99.43</v>
      </c>
      <c r="J20" s="59">
        <f t="shared" si="2"/>
        <v>26.01</v>
      </c>
      <c r="K20" s="59">
        <f t="shared" si="2"/>
        <v>97.68</v>
      </c>
      <c r="L20" s="79">
        <v>97.23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1093950</v>
      </c>
      <c r="D21" s="51">
        <v>26042</v>
      </c>
      <c r="E21" s="51">
        <f t="shared" si="0"/>
        <v>1119992</v>
      </c>
      <c r="F21" s="51">
        <v>1086648</v>
      </c>
      <c r="G21" s="51">
        <v>9560</v>
      </c>
      <c r="H21" s="51">
        <f t="shared" si="1"/>
        <v>1096208</v>
      </c>
      <c r="I21" s="59">
        <f t="shared" si="2"/>
        <v>99.33</v>
      </c>
      <c r="J21" s="59">
        <f t="shared" si="2"/>
        <v>36.71</v>
      </c>
      <c r="K21" s="59">
        <f t="shared" si="2"/>
        <v>97.88</v>
      </c>
      <c r="L21" s="79">
        <v>97.51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878260</v>
      </c>
      <c r="D22" s="51">
        <v>31230</v>
      </c>
      <c r="E22" s="51">
        <f t="shared" si="0"/>
        <v>909490</v>
      </c>
      <c r="F22" s="51">
        <v>871737</v>
      </c>
      <c r="G22" s="51">
        <v>14824</v>
      </c>
      <c r="H22" s="51">
        <f t="shared" si="1"/>
        <v>886561</v>
      </c>
      <c r="I22" s="59">
        <f t="shared" si="2"/>
        <v>99.26</v>
      </c>
      <c r="J22" s="59">
        <f t="shared" si="2"/>
        <v>47.47</v>
      </c>
      <c r="K22" s="59">
        <f t="shared" si="2"/>
        <v>97.48</v>
      </c>
      <c r="L22" s="79">
        <v>96.23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438437</v>
      </c>
      <c r="D23" s="51">
        <v>3918</v>
      </c>
      <c r="E23" s="51">
        <f t="shared" si="0"/>
        <v>442355</v>
      </c>
      <c r="F23" s="51">
        <v>437288</v>
      </c>
      <c r="G23" s="51">
        <v>1123</v>
      </c>
      <c r="H23" s="51">
        <f t="shared" si="1"/>
        <v>438411</v>
      </c>
      <c r="I23" s="59">
        <f t="shared" si="2"/>
        <v>99.74</v>
      </c>
      <c r="J23" s="59">
        <f t="shared" si="2"/>
        <v>28.66</v>
      </c>
      <c r="K23" s="59">
        <f t="shared" si="2"/>
        <v>99.11</v>
      </c>
      <c r="L23" s="79">
        <v>98.31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57028</v>
      </c>
      <c r="D24" s="73">
        <v>1997</v>
      </c>
      <c r="E24" s="73">
        <f t="shared" si="0"/>
        <v>59025</v>
      </c>
      <c r="F24" s="73">
        <v>56719</v>
      </c>
      <c r="G24" s="73">
        <v>401</v>
      </c>
      <c r="H24" s="73">
        <f t="shared" si="1"/>
        <v>57120</v>
      </c>
      <c r="I24" s="74">
        <f t="shared" si="2"/>
        <v>99.46</v>
      </c>
      <c r="J24" s="74">
        <f t="shared" si="2"/>
        <v>20.079999999999998</v>
      </c>
      <c r="K24" s="74">
        <f t="shared" si="2"/>
        <v>96.77</v>
      </c>
      <c r="L24" s="80">
        <v>96.53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81810</v>
      </c>
      <c r="D25" s="51">
        <v>2531</v>
      </c>
      <c r="E25" s="51">
        <f t="shared" si="0"/>
        <v>84341</v>
      </c>
      <c r="F25" s="51">
        <v>81128</v>
      </c>
      <c r="G25" s="51">
        <v>704</v>
      </c>
      <c r="H25" s="51">
        <f t="shared" si="1"/>
        <v>81832</v>
      </c>
      <c r="I25" s="59">
        <f t="shared" si="2"/>
        <v>99.17</v>
      </c>
      <c r="J25" s="59">
        <f t="shared" si="2"/>
        <v>27.82</v>
      </c>
      <c r="K25" s="59">
        <f t="shared" si="2"/>
        <v>97.03</v>
      </c>
      <c r="L25" s="79">
        <v>96.74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549803</v>
      </c>
      <c r="D26" s="51">
        <v>23327</v>
      </c>
      <c r="E26" s="51">
        <f t="shared" si="0"/>
        <v>573130</v>
      </c>
      <c r="F26" s="51">
        <v>543545</v>
      </c>
      <c r="G26" s="51">
        <v>4489</v>
      </c>
      <c r="H26" s="51">
        <f t="shared" si="1"/>
        <v>548034</v>
      </c>
      <c r="I26" s="59">
        <f t="shared" si="2"/>
        <v>98.86</v>
      </c>
      <c r="J26" s="59">
        <f t="shared" si="2"/>
        <v>19.239999999999998</v>
      </c>
      <c r="K26" s="59">
        <f t="shared" si="2"/>
        <v>95.62</v>
      </c>
      <c r="L26" s="79">
        <v>94.73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218987</v>
      </c>
      <c r="D27" s="51">
        <v>9453</v>
      </c>
      <c r="E27" s="51">
        <f t="shared" si="0"/>
        <v>228440</v>
      </c>
      <c r="F27" s="51">
        <v>216592</v>
      </c>
      <c r="G27" s="51">
        <v>1484</v>
      </c>
      <c r="H27" s="51">
        <f t="shared" si="1"/>
        <v>218076</v>
      </c>
      <c r="I27" s="59">
        <f t="shared" si="2"/>
        <v>98.91</v>
      </c>
      <c r="J27" s="59">
        <f t="shared" si="2"/>
        <v>15.7</v>
      </c>
      <c r="K27" s="59">
        <f t="shared" si="2"/>
        <v>95.46</v>
      </c>
      <c r="L27" s="79">
        <v>95.18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286091</v>
      </c>
      <c r="D28" s="51">
        <v>11269</v>
      </c>
      <c r="E28" s="51">
        <f t="shared" si="0"/>
        <v>297360</v>
      </c>
      <c r="F28" s="51">
        <v>283391</v>
      </c>
      <c r="G28" s="51">
        <v>2807</v>
      </c>
      <c r="H28" s="51">
        <f t="shared" si="1"/>
        <v>286198</v>
      </c>
      <c r="I28" s="59">
        <f t="shared" si="2"/>
        <v>99.06</v>
      </c>
      <c r="J28" s="59">
        <f t="shared" si="2"/>
        <v>24.91</v>
      </c>
      <c r="K28" s="59">
        <f t="shared" si="2"/>
        <v>96.25</v>
      </c>
      <c r="L28" s="79">
        <v>95.79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195134</v>
      </c>
      <c r="D29" s="73">
        <v>5143</v>
      </c>
      <c r="E29" s="73">
        <f t="shared" si="0"/>
        <v>200277</v>
      </c>
      <c r="F29" s="73">
        <v>193433</v>
      </c>
      <c r="G29" s="73">
        <v>1146</v>
      </c>
      <c r="H29" s="73">
        <f t="shared" si="1"/>
        <v>194579</v>
      </c>
      <c r="I29" s="74">
        <f t="shared" si="2"/>
        <v>99.13</v>
      </c>
      <c r="J29" s="74">
        <f t="shared" si="2"/>
        <v>22.28</v>
      </c>
      <c r="K29" s="74">
        <f t="shared" si="2"/>
        <v>97.15</v>
      </c>
      <c r="L29" s="80">
        <v>97.3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154199</v>
      </c>
      <c r="D30" s="51">
        <v>4873</v>
      </c>
      <c r="E30" s="51">
        <f t="shared" si="0"/>
        <v>159072</v>
      </c>
      <c r="F30" s="51">
        <v>153227</v>
      </c>
      <c r="G30" s="51">
        <v>1099</v>
      </c>
      <c r="H30" s="51">
        <f t="shared" si="1"/>
        <v>154326</v>
      </c>
      <c r="I30" s="59">
        <f t="shared" si="2"/>
        <v>99.37</v>
      </c>
      <c r="J30" s="59">
        <f t="shared" si="2"/>
        <v>22.55</v>
      </c>
      <c r="K30" s="59">
        <f t="shared" si="2"/>
        <v>97.02</v>
      </c>
      <c r="L30" s="79">
        <v>96.77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271025</v>
      </c>
      <c r="D31" s="51">
        <v>3079</v>
      </c>
      <c r="E31" s="51">
        <f t="shared" si="0"/>
        <v>274104</v>
      </c>
      <c r="F31" s="51">
        <v>268374</v>
      </c>
      <c r="G31" s="51">
        <v>1609</v>
      </c>
      <c r="H31" s="51">
        <f t="shared" si="1"/>
        <v>269983</v>
      </c>
      <c r="I31" s="59">
        <f t="shared" si="2"/>
        <v>99.02</v>
      </c>
      <c r="J31" s="59">
        <f t="shared" si="2"/>
        <v>52.26</v>
      </c>
      <c r="K31" s="59">
        <f t="shared" si="2"/>
        <v>98.5</v>
      </c>
      <c r="L31" s="79">
        <v>98.76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636559</v>
      </c>
      <c r="D32" s="51">
        <v>18934</v>
      </c>
      <c r="E32" s="51">
        <f t="shared" si="0"/>
        <v>655493</v>
      </c>
      <c r="F32" s="51">
        <v>632858</v>
      </c>
      <c r="G32" s="51">
        <v>3893</v>
      </c>
      <c r="H32" s="51">
        <f t="shared" si="1"/>
        <v>636751</v>
      </c>
      <c r="I32" s="59">
        <f t="shared" si="2"/>
        <v>99.42</v>
      </c>
      <c r="J32" s="59">
        <f t="shared" si="2"/>
        <v>20.56</v>
      </c>
      <c r="K32" s="59">
        <f t="shared" si="2"/>
        <v>97.14</v>
      </c>
      <c r="L32" s="79">
        <v>96.9</v>
      </c>
      <c r="M32" s="83">
        <v>23</v>
      </c>
    </row>
    <row r="33" spans="1:14" ht="20.100000000000001" customHeight="1" x14ac:dyDescent="0.15">
      <c r="A33" s="64">
        <v>24</v>
      </c>
      <c r="B33" s="70" t="s">
        <v>55</v>
      </c>
      <c r="C33" s="51">
        <v>442659</v>
      </c>
      <c r="D33" s="51">
        <v>10668</v>
      </c>
      <c r="E33" s="51">
        <f t="shared" si="0"/>
        <v>453327</v>
      </c>
      <c r="F33" s="51">
        <v>439869</v>
      </c>
      <c r="G33" s="51">
        <v>1738</v>
      </c>
      <c r="H33" s="51">
        <f t="shared" si="1"/>
        <v>441607</v>
      </c>
      <c r="I33" s="59">
        <f t="shared" si="2"/>
        <v>99.37</v>
      </c>
      <c r="J33" s="59">
        <f t="shared" si="2"/>
        <v>16.29</v>
      </c>
      <c r="K33" s="59">
        <f t="shared" si="2"/>
        <v>97.41</v>
      </c>
      <c r="L33" s="79">
        <v>97.57</v>
      </c>
      <c r="M33" s="83">
        <v>24</v>
      </c>
    </row>
    <row r="34" spans="1:14" ht="20.100000000000001" customHeight="1" x14ac:dyDescent="0.15">
      <c r="A34" s="65">
        <v>25</v>
      </c>
      <c r="B34" s="71" t="s">
        <v>59</v>
      </c>
      <c r="C34" s="73">
        <v>85559</v>
      </c>
      <c r="D34" s="73">
        <v>1028</v>
      </c>
      <c r="E34" s="73">
        <f t="shared" si="0"/>
        <v>86587</v>
      </c>
      <c r="F34" s="73">
        <v>85217</v>
      </c>
      <c r="G34" s="73">
        <v>301</v>
      </c>
      <c r="H34" s="73">
        <f t="shared" si="1"/>
        <v>85518</v>
      </c>
      <c r="I34" s="74">
        <f t="shared" si="2"/>
        <v>99.6</v>
      </c>
      <c r="J34" s="74">
        <f t="shared" si="2"/>
        <v>29.28</v>
      </c>
      <c r="K34" s="74">
        <f t="shared" si="2"/>
        <v>98.77</v>
      </c>
      <c r="L34" s="80">
        <v>98.7</v>
      </c>
      <c r="M34" s="84">
        <v>25</v>
      </c>
    </row>
    <row r="35" spans="1:14" ht="20.100000000000001" customHeight="1" x14ac:dyDescent="0.15">
      <c r="A35" s="28" t="s">
        <v>61</v>
      </c>
      <c r="B35" s="72"/>
      <c r="C35" s="54">
        <f t="shared" ref="C35:H35" si="3">SUM(C10:C34)</f>
        <v>46697072</v>
      </c>
      <c r="D35" s="54">
        <f t="shared" si="3"/>
        <v>1313680</v>
      </c>
      <c r="E35" s="54">
        <f t="shared" si="3"/>
        <v>48010752</v>
      </c>
      <c r="F35" s="54">
        <f t="shared" si="3"/>
        <v>46313894</v>
      </c>
      <c r="G35" s="54">
        <f t="shared" si="3"/>
        <v>329432</v>
      </c>
      <c r="H35" s="54">
        <f t="shared" si="3"/>
        <v>46643326</v>
      </c>
      <c r="I35" s="61">
        <f t="shared" si="2"/>
        <v>99.18</v>
      </c>
      <c r="J35" s="61">
        <f t="shared" si="2"/>
        <v>25.08</v>
      </c>
      <c r="K35" s="61">
        <f t="shared" si="2"/>
        <v>97.15</v>
      </c>
      <c r="L35" s="81">
        <v>97.09</v>
      </c>
      <c r="M35" s="85"/>
    </row>
    <row r="36" spans="1:14" ht="15" customHeight="1" x14ac:dyDescent="0.15">
      <c r="I36" s="75"/>
      <c r="J36" s="75"/>
      <c r="K36" s="75"/>
      <c r="L36" s="75"/>
      <c r="N36" s="75"/>
    </row>
    <row r="37" spans="1:14" ht="15" customHeight="1" x14ac:dyDescent="0.15">
      <c r="I37" s="75"/>
      <c r="J37" s="75"/>
      <c r="K37" s="75"/>
      <c r="L37" s="75"/>
      <c r="N37" s="7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5" orientation="portrait" useFirstPageNumber="1" r:id="rId1"/>
  <headerFooter scaleWithDoc="0" alignWithMargins="0">
    <oddFooter>&amp;C-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M37"/>
  <sheetViews>
    <sheetView view="pageBreakPreview" zoomScaleNormal="85" zoomScaleSheetLayoutView="100" workbookViewId="0">
      <selection activeCell="D29" sqref="D29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68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535048</v>
      </c>
      <c r="D10" s="50">
        <v>14564</v>
      </c>
      <c r="E10" s="50">
        <f t="shared" ref="E10:E34" si="0">SUM(C10:D10)</f>
        <v>549612</v>
      </c>
      <c r="F10" s="50">
        <v>531932</v>
      </c>
      <c r="G10" s="50">
        <v>3896</v>
      </c>
      <c r="H10" s="50">
        <f t="shared" ref="H10:H34" si="1">SUM(F10:G10)</f>
        <v>535828</v>
      </c>
      <c r="I10" s="58">
        <f t="shared" ref="I10:K35" si="2">IF(ISERROR(ROUND(F10/C10*100,2)),"-",ROUND(F10/C10*100,2))</f>
        <v>99.42</v>
      </c>
      <c r="J10" s="58">
        <f t="shared" si="2"/>
        <v>26.75</v>
      </c>
      <c r="K10" s="58">
        <f t="shared" si="2"/>
        <v>97.49</v>
      </c>
      <c r="L10" s="78">
        <v>97.18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85893</v>
      </c>
      <c r="D11" s="51">
        <v>5507</v>
      </c>
      <c r="E11" s="51">
        <f t="shared" si="0"/>
        <v>91400</v>
      </c>
      <c r="F11" s="51">
        <v>84788</v>
      </c>
      <c r="G11" s="51">
        <v>918</v>
      </c>
      <c r="H11" s="51">
        <f t="shared" si="1"/>
        <v>85706</v>
      </c>
      <c r="I11" s="59">
        <f t="shared" si="2"/>
        <v>98.71</v>
      </c>
      <c r="J11" s="59">
        <f t="shared" si="2"/>
        <v>16.670000000000002</v>
      </c>
      <c r="K11" s="59">
        <f t="shared" si="2"/>
        <v>93.77</v>
      </c>
      <c r="L11" s="79">
        <v>93.44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146924</v>
      </c>
      <c r="D12" s="51">
        <v>4138</v>
      </c>
      <c r="E12" s="51">
        <f t="shared" si="0"/>
        <v>151062</v>
      </c>
      <c r="F12" s="51">
        <v>146004</v>
      </c>
      <c r="G12" s="51">
        <v>787</v>
      </c>
      <c r="H12" s="51">
        <f t="shared" si="1"/>
        <v>146791</v>
      </c>
      <c r="I12" s="59">
        <f t="shared" si="2"/>
        <v>99.37</v>
      </c>
      <c r="J12" s="59">
        <f t="shared" si="2"/>
        <v>19.02</v>
      </c>
      <c r="K12" s="59">
        <f t="shared" si="2"/>
        <v>97.17</v>
      </c>
      <c r="L12" s="79">
        <v>97.02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122140</v>
      </c>
      <c r="D13" s="51">
        <v>2617</v>
      </c>
      <c r="E13" s="51">
        <f t="shared" si="0"/>
        <v>124757</v>
      </c>
      <c r="F13" s="51">
        <v>121772</v>
      </c>
      <c r="G13" s="51">
        <v>553</v>
      </c>
      <c r="H13" s="51">
        <f t="shared" si="1"/>
        <v>122325</v>
      </c>
      <c r="I13" s="59">
        <f t="shared" si="2"/>
        <v>99.7</v>
      </c>
      <c r="J13" s="59">
        <f t="shared" si="2"/>
        <v>21.13</v>
      </c>
      <c r="K13" s="59">
        <f t="shared" si="2"/>
        <v>98.05</v>
      </c>
      <c r="L13" s="79">
        <v>97.63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39949</v>
      </c>
      <c r="D14" s="73">
        <v>1740</v>
      </c>
      <c r="E14" s="73">
        <f t="shared" si="0"/>
        <v>41689</v>
      </c>
      <c r="F14" s="73">
        <v>39685</v>
      </c>
      <c r="G14" s="73">
        <v>268</v>
      </c>
      <c r="H14" s="73">
        <f t="shared" si="1"/>
        <v>39953</v>
      </c>
      <c r="I14" s="74">
        <f t="shared" si="2"/>
        <v>99.34</v>
      </c>
      <c r="J14" s="74">
        <f t="shared" si="2"/>
        <v>15.4</v>
      </c>
      <c r="K14" s="74">
        <f t="shared" si="2"/>
        <v>95.84</v>
      </c>
      <c r="L14" s="80">
        <v>94.92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71143</v>
      </c>
      <c r="D15" s="51">
        <v>2386</v>
      </c>
      <c r="E15" s="51">
        <f t="shared" si="0"/>
        <v>73529</v>
      </c>
      <c r="F15" s="51">
        <v>70735</v>
      </c>
      <c r="G15" s="51">
        <v>703</v>
      </c>
      <c r="H15" s="51">
        <f t="shared" si="1"/>
        <v>71438</v>
      </c>
      <c r="I15" s="59">
        <f t="shared" si="2"/>
        <v>99.43</v>
      </c>
      <c r="J15" s="59">
        <f t="shared" si="2"/>
        <v>29.46</v>
      </c>
      <c r="K15" s="59">
        <f t="shared" si="2"/>
        <v>97.16</v>
      </c>
      <c r="L15" s="79">
        <v>96.45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52780</v>
      </c>
      <c r="D16" s="51">
        <v>2628</v>
      </c>
      <c r="E16" s="51">
        <f t="shared" si="0"/>
        <v>55408</v>
      </c>
      <c r="F16" s="51">
        <v>52237</v>
      </c>
      <c r="G16" s="51">
        <v>730</v>
      </c>
      <c r="H16" s="51">
        <f t="shared" si="1"/>
        <v>52967</v>
      </c>
      <c r="I16" s="59">
        <f t="shared" si="2"/>
        <v>98.97</v>
      </c>
      <c r="J16" s="59">
        <f t="shared" si="2"/>
        <v>27.78</v>
      </c>
      <c r="K16" s="59">
        <f t="shared" si="2"/>
        <v>95.59</v>
      </c>
      <c r="L16" s="79">
        <v>94.99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130092</v>
      </c>
      <c r="D17" s="51">
        <v>2782</v>
      </c>
      <c r="E17" s="51">
        <f t="shared" si="0"/>
        <v>132874</v>
      </c>
      <c r="F17" s="51">
        <v>129200</v>
      </c>
      <c r="G17" s="51">
        <v>1120</v>
      </c>
      <c r="H17" s="51">
        <f t="shared" si="1"/>
        <v>130320</v>
      </c>
      <c r="I17" s="59">
        <f t="shared" si="2"/>
        <v>99.31</v>
      </c>
      <c r="J17" s="59">
        <f t="shared" si="2"/>
        <v>40.26</v>
      </c>
      <c r="K17" s="59">
        <f t="shared" si="2"/>
        <v>98.08</v>
      </c>
      <c r="L17" s="79">
        <v>97.61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54289</v>
      </c>
      <c r="D18" s="51">
        <v>2935</v>
      </c>
      <c r="E18" s="51">
        <f t="shared" si="0"/>
        <v>57224</v>
      </c>
      <c r="F18" s="51">
        <v>53776</v>
      </c>
      <c r="G18" s="51">
        <v>869</v>
      </c>
      <c r="H18" s="51">
        <f t="shared" si="1"/>
        <v>54645</v>
      </c>
      <c r="I18" s="59">
        <f t="shared" si="2"/>
        <v>99.06</v>
      </c>
      <c r="J18" s="59">
        <f t="shared" si="2"/>
        <v>29.61</v>
      </c>
      <c r="K18" s="59">
        <f t="shared" si="2"/>
        <v>95.49</v>
      </c>
      <c r="L18" s="79">
        <v>94.35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134777</v>
      </c>
      <c r="D19" s="73">
        <v>4480</v>
      </c>
      <c r="E19" s="73">
        <f t="shared" si="0"/>
        <v>139257</v>
      </c>
      <c r="F19" s="73">
        <v>133655</v>
      </c>
      <c r="G19" s="73">
        <v>1032</v>
      </c>
      <c r="H19" s="73">
        <f t="shared" si="1"/>
        <v>134687</v>
      </c>
      <c r="I19" s="74">
        <f t="shared" si="2"/>
        <v>99.17</v>
      </c>
      <c r="J19" s="74">
        <f t="shared" si="2"/>
        <v>23.04</v>
      </c>
      <c r="K19" s="74">
        <f t="shared" si="2"/>
        <v>96.72</v>
      </c>
      <c r="L19" s="80">
        <v>96.35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50502</v>
      </c>
      <c r="D20" s="51">
        <v>2166</v>
      </c>
      <c r="E20" s="51">
        <f t="shared" si="0"/>
        <v>52668</v>
      </c>
      <c r="F20" s="51">
        <v>50015</v>
      </c>
      <c r="G20" s="51">
        <v>924</v>
      </c>
      <c r="H20" s="51">
        <f t="shared" si="1"/>
        <v>50939</v>
      </c>
      <c r="I20" s="59">
        <f t="shared" si="2"/>
        <v>99.04</v>
      </c>
      <c r="J20" s="59">
        <f t="shared" si="2"/>
        <v>42.66</v>
      </c>
      <c r="K20" s="59">
        <f t="shared" si="2"/>
        <v>96.72</v>
      </c>
      <c r="L20" s="79">
        <v>96.06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42040</v>
      </c>
      <c r="D21" s="51">
        <v>1022</v>
      </c>
      <c r="E21" s="51">
        <f t="shared" si="0"/>
        <v>43062</v>
      </c>
      <c r="F21" s="51">
        <v>41746</v>
      </c>
      <c r="G21" s="51">
        <v>383</v>
      </c>
      <c r="H21" s="51">
        <f t="shared" si="1"/>
        <v>42129</v>
      </c>
      <c r="I21" s="59">
        <f t="shared" si="2"/>
        <v>99.3</v>
      </c>
      <c r="J21" s="59">
        <f t="shared" si="2"/>
        <v>37.479999999999997</v>
      </c>
      <c r="K21" s="59">
        <f t="shared" si="2"/>
        <v>97.83</v>
      </c>
      <c r="L21" s="79">
        <v>97.38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40803</v>
      </c>
      <c r="D22" s="51">
        <v>1443</v>
      </c>
      <c r="E22" s="51">
        <f t="shared" si="0"/>
        <v>42246</v>
      </c>
      <c r="F22" s="51">
        <v>39177</v>
      </c>
      <c r="G22" s="51">
        <v>663</v>
      </c>
      <c r="H22" s="51">
        <f t="shared" si="1"/>
        <v>39840</v>
      </c>
      <c r="I22" s="59">
        <f t="shared" si="2"/>
        <v>96.01</v>
      </c>
      <c r="J22" s="59">
        <f t="shared" si="2"/>
        <v>45.95</v>
      </c>
      <c r="K22" s="59">
        <f t="shared" si="2"/>
        <v>94.3</v>
      </c>
      <c r="L22" s="79">
        <v>96.04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8912</v>
      </c>
      <c r="D23" s="51">
        <v>204</v>
      </c>
      <c r="E23" s="51">
        <f t="shared" si="0"/>
        <v>9116</v>
      </c>
      <c r="F23" s="51">
        <v>8858</v>
      </c>
      <c r="G23" s="51">
        <v>59</v>
      </c>
      <c r="H23" s="51">
        <f t="shared" si="1"/>
        <v>8917</v>
      </c>
      <c r="I23" s="59">
        <f t="shared" si="2"/>
        <v>99.39</v>
      </c>
      <c r="J23" s="59">
        <f t="shared" si="2"/>
        <v>28.92</v>
      </c>
      <c r="K23" s="59">
        <f t="shared" si="2"/>
        <v>97.82</v>
      </c>
      <c r="L23" s="79">
        <v>97.63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3423</v>
      </c>
      <c r="D24" s="73">
        <v>126</v>
      </c>
      <c r="E24" s="73">
        <f t="shared" si="0"/>
        <v>3549</v>
      </c>
      <c r="F24" s="73">
        <v>3403</v>
      </c>
      <c r="G24" s="73">
        <v>26</v>
      </c>
      <c r="H24" s="73">
        <f t="shared" si="1"/>
        <v>3429</v>
      </c>
      <c r="I24" s="74">
        <f t="shared" si="2"/>
        <v>99.42</v>
      </c>
      <c r="J24" s="74">
        <f t="shared" si="2"/>
        <v>20.63</v>
      </c>
      <c r="K24" s="74">
        <f t="shared" si="2"/>
        <v>96.62</v>
      </c>
      <c r="L24" s="80">
        <v>96.43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4837</v>
      </c>
      <c r="D25" s="51">
        <v>95</v>
      </c>
      <c r="E25" s="51">
        <f t="shared" si="0"/>
        <v>4932</v>
      </c>
      <c r="F25" s="51">
        <v>4820</v>
      </c>
      <c r="G25" s="51">
        <v>67</v>
      </c>
      <c r="H25" s="51">
        <f t="shared" si="1"/>
        <v>4887</v>
      </c>
      <c r="I25" s="59">
        <f t="shared" si="2"/>
        <v>99.65</v>
      </c>
      <c r="J25" s="59">
        <f t="shared" si="2"/>
        <v>70.53</v>
      </c>
      <c r="K25" s="59">
        <f t="shared" si="2"/>
        <v>99.09</v>
      </c>
      <c r="L25" s="79">
        <v>97.73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26063</v>
      </c>
      <c r="D26" s="51">
        <v>1173</v>
      </c>
      <c r="E26" s="51">
        <f t="shared" si="0"/>
        <v>27236</v>
      </c>
      <c r="F26" s="51">
        <v>25749</v>
      </c>
      <c r="G26" s="51">
        <v>234</v>
      </c>
      <c r="H26" s="51">
        <f t="shared" si="1"/>
        <v>25983</v>
      </c>
      <c r="I26" s="59">
        <f t="shared" si="2"/>
        <v>98.8</v>
      </c>
      <c r="J26" s="59">
        <f t="shared" si="2"/>
        <v>19.95</v>
      </c>
      <c r="K26" s="59">
        <f t="shared" si="2"/>
        <v>95.4</v>
      </c>
      <c r="L26" s="79">
        <v>94.5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10966</v>
      </c>
      <c r="D27" s="51">
        <v>511</v>
      </c>
      <c r="E27" s="51">
        <f t="shared" si="0"/>
        <v>11477</v>
      </c>
      <c r="F27" s="51">
        <v>10857</v>
      </c>
      <c r="G27" s="51">
        <v>53</v>
      </c>
      <c r="H27" s="51">
        <f t="shared" si="1"/>
        <v>10910</v>
      </c>
      <c r="I27" s="59">
        <f t="shared" si="2"/>
        <v>99.01</v>
      </c>
      <c r="J27" s="59">
        <f t="shared" si="2"/>
        <v>10.37</v>
      </c>
      <c r="K27" s="59">
        <f t="shared" si="2"/>
        <v>95.06</v>
      </c>
      <c r="L27" s="79">
        <v>94.26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13909</v>
      </c>
      <c r="D28" s="51">
        <v>585</v>
      </c>
      <c r="E28" s="51">
        <f t="shared" si="0"/>
        <v>14494</v>
      </c>
      <c r="F28" s="51">
        <v>13772</v>
      </c>
      <c r="G28" s="51">
        <v>159</v>
      </c>
      <c r="H28" s="51">
        <f t="shared" si="1"/>
        <v>13931</v>
      </c>
      <c r="I28" s="59">
        <f t="shared" si="2"/>
        <v>99.02</v>
      </c>
      <c r="J28" s="59">
        <f t="shared" si="2"/>
        <v>27.18</v>
      </c>
      <c r="K28" s="59">
        <f t="shared" si="2"/>
        <v>96.12</v>
      </c>
      <c r="L28" s="79">
        <v>94.97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9394</v>
      </c>
      <c r="D29" s="73">
        <v>129</v>
      </c>
      <c r="E29" s="73">
        <f t="shared" si="0"/>
        <v>9523</v>
      </c>
      <c r="F29" s="73">
        <v>8944</v>
      </c>
      <c r="G29" s="73">
        <v>33</v>
      </c>
      <c r="H29" s="73">
        <f t="shared" si="1"/>
        <v>8977</v>
      </c>
      <c r="I29" s="74">
        <f t="shared" si="2"/>
        <v>95.21</v>
      </c>
      <c r="J29" s="74">
        <f t="shared" si="2"/>
        <v>25.58</v>
      </c>
      <c r="K29" s="74">
        <f t="shared" si="2"/>
        <v>94.27</v>
      </c>
      <c r="L29" s="80">
        <v>94.88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7395</v>
      </c>
      <c r="D30" s="51">
        <v>171</v>
      </c>
      <c r="E30" s="51">
        <f t="shared" si="0"/>
        <v>7566</v>
      </c>
      <c r="F30" s="51">
        <v>7361</v>
      </c>
      <c r="G30" s="51">
        <v>28</v>
      </c>
      <c r="H30" s="51">
        <f t="shared" si="1"/>
        <v>7389</v>
      </c>
      <c r="I30" s="59">
        <f t="shared" si="2"/>
        <v>99.54</v>
      </c>
      <c r="J30" s="59">
        <f t="shared" si="2"/>
        <v>16.37</v>
      </c>
      <c r="K30" s="59">
        <f t="shared" si="2"/>
        <v>97.66</v>
      </c>
      <c r="L30" s="79">
        <v>97.63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6417</v>
      </c>
      <c r="D31" s="51">
        <v>0</v>
      </c>
      <c r="E31" s="51">
        <f t="shared" si="0"/>
        <v>6417</v>
      </c>
      <c r="F31" s="51">
        <v>6417</v>
      </c>
      <c r="G31" s="51">
        <v>0</v>
      </c>
      <c r="H31" s="51">
        <f t="shared" si="1"/>
        <v>6417</v>
      </c>
      <c r="I31" s="59">
        <f t="shared" si="2"/>
        <v>100</v>
      </c>
      <c r="J31" s="59" t="str">
        <f t="shared" si="2"/>
        <v>-</v>
      </c>
      <c r="K31" s="59">
        <f t="shared" si="2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32029</v>
      </c>
      <c r="D32" s="51">
        <v>1248</v>
      </c>
      <c r="E32" s="51">
        <f t="shared" si="0"/>
        <v>33277</v>
      </c>
      <c r="F32" s="51">
        <v>31849</v>
      </c>
      <c r="G32" s="51">
        <v>264</v>
      </c>
      <c r="H32" s="51">
        <f t="shared" si="1"/>
        <v>32113</v>
      </c>
      <c r="I32" s="59">
        <f t="shared" si="2"/>
        <v>99.44</v>
      </c>
      <c r="J32" s="59">
        <f t="shared" si="2"/>
        <v>21.15</v>
      </c>
      <c r="K32" s="59">
        <f t="shared" si="2"/>
        <v>96.5</v>
      </c>
      <c r="L32" s="79">
        <v>96.02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25434</v>
      </c>
      <c r="D33" s="51">
        <v>648</v>
      </c>
      <c r="E33" s="51">
        <f t="shared" si="0"/>
        <v>26082</v>
      </c>
      <c r="F33" s="51">
        <v>25327</v>
      </c>
      <c r="G33" s="51">
        <v>105</v>
      </c>
      <c r="H33" s="51">
        <f t="shared" si="1"/>
        <v>25432</v>
      </c>
      <c r="I33" s="59">
        <f t="shared" si="2"/>
        <v>99.58</v>
      </c>
      <c r="J33" s="59">
        <f t="shared" si="2"/>
        <v>16.2</v>
      </c>
      <c r="K33" s="59">
        <f t="shared" si="2"/>
        <v>97.51</v>
      </c>
      <c r="L33" s="79">
        <v>97.35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4088</v>
      </c>
      <c r="D34" s="73">
        <v>29</v>
      </c>
      <c r="E34" s="73">
        <f t="shared" si="0"/>
        <v>4117</v>
      </c>
      <c r="F34" s="73">
        <v>4074</v>
      </c>
      <c r="G34" s="73">
        <v>7</v>
      </c>
      <c r="H34" s="73">
        <f t="shared" si="1"/>
        <v>4081</v>
      </c>
      <c r="I34" s="74">
        <f t="shared" si="2"/>
        <v>99.66</v>
      </c>
      <c r="J34" s="74">
        <f t="shared" si="2"/>
        <v>24.14</v>
      </c>
      <c r="K34" s="74">
        <f t="shared" si="2"/>
        <v>99.13</v>
      </c>
      <c r="L34" s="80">
        <v>98.97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1659247</v>
      </c>
      <c r="D35" s="54">
        <f t="shared" si="3"/>
        <v>53327</v>
      </c>
      <c r="E35" s="54">
        <f t="shared" si="3"/>
        <v>1712574</v>
      </c>
      <c r="F35" s="54">
        <f t="shared" si="3"/>
        <v>1646153</v>
      </c>
      <c r="G35" s="54">
        <f t="shared" si="3"/>
        <v>13881</v>
      </c>
      <c r="H35" s="54">
        <f t="shared" si="3"/>
        <v>1660034</v>
      </c>
      <c r="I35" s="61">
        <f t="shared" si="2"/>
        <v>99.21</v>
      </c>
      <c r="J35" s="61">
        <f t="shared" si="2"/>
        <v>26.03</v>
      </c>
      <c r="K35" s="61">
        <f t="shared" si="2"/>
        <v>96.93</v>
      </c>
      <c r="L35" s="81">
        <v>96.56</v>
      </c>
      <c r="M35" s="85"/>
    </row>
    <row r="36" spans="1:13" ht="15" customHeight="1" x14ac:dyDescent="0.15">
      <c r="I36" s="75"/>
      <c r="J36" s="75"/>
      <c r="K36" s="75"/>
      <c r="L36" s="75"/>
    </row>
    <row r="37" spans="1:13" ht="15" customHeight="1" x14ac:dyDescent="0.15">
      <c r="I37" s="75"/>
      <c r="J37" s="75"/>
      <c r="K37" s="75"/>
      <c r="L37" s="7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7" orientation="portrait" useFirstPageNumber="1" r:id="rId1"/>
  <headerFooter scaleWithDoc="0" alignWithMargins="0">
    <oddFooter>&amp;C-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37"/>
  <sheetViews>
    <sheetView view="pageBreakPreview" zoomScaleNormal="85" zoomScaleSheetLayoutView="100" workbookViewId="0">
      <selection activeCell="H35" sqref="H35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42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15039649</v>
      </c>
      <c r="D10" s="50">
        <v>409371</v>
      </c>
      <c r="E10" s="50">
        <f t="shared" ref="E10:E34" si="0">SUM(C10:D10)</f>
        <v>15449020</v>
      </c>
      <c r="F10" s="50">
        <v>14952066</v>
      </c>
      <c r="G10" s="50">
        <v>109522</v>
      </c>
      <c r="H10" s="50">
        <f t="shared" ref="H10:H34" si="1">SUM(F10:G10)</f>
        <v>15061588</v>
      </c>
      <c r="I10" s="58">
        <f t="shared" ref="I10:K35" si="2">IF(ISERROR(ROUND(F10/C10*100,2)),"-",ROUND(F10/C10*100,2))</f>
        <v>99.42</v>
      </c>
      <c r="J10" s="58">
        <f t="shared" si="2"/>
        <v>26.75</v>
      </c>
      <c r="K10" s="58">
        <f t="shared" si="2"/>
        <v>97.49</v>
      </c>
      <c r="L10" s="78">
        <v>97.18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1865713</v>
      </c>
      <c r="D11" s="51">
        <v>118251</v>
      </c>
      <c r="E11" s="51">
        <f t="shared" si="0"/>
        <v>1983964</v>
      </c>
      <c r="F11" s="51">
        <v>1847308</v>
      </c>
      <c r="G11" s="51">
        <v>19722</v>
      </c>
      <c r="H11" s="51">
        <f t="shared" si="1"/>
        <v>1867030</v>
      </c>
      <c r="I11" s="59">
        <f t="shared" si="2"/>
        <v>99.01</v>
      </c>
      <c r="J11" s="59">
        <f t="shared" si="2"/>
        <v>16.68</v>
      </c>
      <c r="K11" s="59">
        <f t="shared" si="2"/>
        <v>94.11</v>
      </c>
      <c r="L11" s="79">
        <v>93.65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3024873</v>
      </c>
      <c r="D12" s="51">
        <v>85148</v>
      </c>
      <c r="E12" s="51">
        <f t="shared" si="0"/>
        <v>3110021</v>
      </c>
      <c r="F12" s="51">
        <v>3003948</v>
      </c>
      <c r="G12" s="51">
        <v>16185</v>
      </c>
      <c r="H12" s="51">
        <f t="shared" si="1"/>
        <v>3020133</v>
      </c>
      <c r="I12" s="59">
        <f t="shared" si="2"/>
        <v>99.31</v>
      </c>
      <c r="J12" s="59">
        <f t="shared" si="2"/>
        <v>19.010000000000002</v>
      </c>
      <c r="K12" s="59">
        <f t="shared" si="2"/>
        <v>97.11</v>
      </c>
      <c r="L12" s="79">
        <v>97.02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2633728</v>
      </c>
      <c r="D13" s="51">
        <v>56438</v>
      </c>
      <c r="E13" s="51">
        <f t="shared" si="0"/>
        <v>2690166</v>
      </c>
      <c r="F13" s="51">
        <v>2625807</v>
      </c>
      <c r="G13" s="51">
        <v>11918</v>
      </c>
      <c r="H13" s="51">
        <f t="shared" si="1"/>
        <v>2637725</v>
      </c>
      <c r="I13" s="59">
        <f t="shared" si="2"/>
        <v>99.7</v>
      </c>
      <c r="J13" s="59">
        <f t="shared" si="2"/>
        <v>21.12</v>
      </c>
      <c r="K13" s="59">
        <f t="shared" si="2"/>
        <v>98.05</v>
      </c>
      <c r="L13" s="79">
        <v>97.66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770806</v>
      </c>
      <c r="D14" s="73">
        <v>31577</v>
      </c>
      <c r="E14" s="73">
        <f t="shared" si="0"/>
        <v>802383</v>
      </c>
      <c r="F14" s="73">
        <v>765696</v>
      </c>
      <c r="G14" s="73">
        <v>4860</v>
      </c>
      <c r="H14" s="73">
        <f t="shared" si="1"/>
        <v>770556</v>
      </c>
      <c r="I14" s="74">
        <f t="shared" si="2"/>
        <v>99.34</v>
      </c>
      <c r="J14" s="74">
        <f t="shared" si="2"/>
        <v>15.39</v>
      </c>
      <c r="K14" s="74">
        <f t="shared" si="2"/>
        <v>96.03</v>
      </c>
      <c r="L14" s="80">
        <v>95.92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1267406</v>
      </c>
      <c r="D15" s="51">
        <v>48452</v>
      </c>
      <c r="E15" s="51">
        <f t="shared" si="0"/>
        <v>1315858</v>
      </c>
      <c r="F15" s="51">
        <v>1260189</v>
      </c>
      <c r="G15" s="51">
        <v>14271</v>
      </c>
      <c r="H15" s="51">
        <f t="shared" si="1"/>
        <v>1274460</v>
      </c>
      <c r="I15" s="59">
        <f t="shared" si="2"/>
        <v>99.43</v>
      </c>
      <c r="J15" s="59">
        <f t="shared" si="2"/>
        <v>29.45</v>
      </c>
      <c r="K15" s="59">
        <f t="shared" si="2"/>
        <v>96.85</v>
      </c>
      <c r="L15" s="79">
        <v>95.95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935074</v>
      </c>
      <c r="D16" s="51">
        <v>46552</v>
      </c>
      <c r="E16" s="51">
        <f t="shared" si="0"/>
        <v>981626</v>
      </c>
      <c r="F16" s="51">
        <v>925452</v>
      </c>
      <c r="G16" s="51">
        <v>12920</v>
      </c>
      <c r="H16" s="51">
        <f t="shared" si="1"/>
        <v>938372</v>
      </c>
      <c r="I16" s="59">
        <f t="shared" si="2"/>
        <v>98.97</v>
      </c>
      <c r="J16" s="59">
        <f t="shared" si="2"/>
        <v>27.75</v>
      </c>
      <c r="K16" s="59">
        <f t="shared" si="2"/>
        <v>95.59</v>
      </c>
      <c r="L16" s="79">
        <v>94.99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2730581</v>
      </c>
      <c r="D17" s="51">
        <v>58385</v>
      </c>
      <c r="E17" s="51">
        <f t="shared" si="0"/>
        <v>2788966</v>
      </c>
      <c r="F17" s="51">
        <v>2711858</v>
      </c>
      <c r="G17" s="51">
        <v>23514</v>
      </c>
      <c r="H17" s="51">
        <f t="shared" si="1"/>
        <v>2735372</v>
      </c>
      <c r="I17" s="59">
        <f t="shared" si="2"/>
        <v>99.31</v>
      </c>
      <c r="J17" s="59">
        <f t="shared" si="2"/>
        <v>40.270000000000003</v>
      </c>
      <c r="K17" s="59">
        <f t="shared" si="2"/>
        <v>98.08</v>
      </c>
      <c r="L17" s="79">
        <v>97.61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1089964</v>
      </c>
      <c r="D18" s="51">
        <v>58355</v>
      </c>
      <c r="E18" s="51">
        <f t="shared" si="0"/>
        <v>1148319</v>
      </c>
      <c r="F18" s="51">
        <v>1079675</v>
      </c>
      <c r="G18" s="51">
        <v>17270</v>
      </c>
      <c r="H18" s="51">
        <f t="shared" si="1"/>
        <v>1096945</v>
      </c>
      <c r="I18" s="59">
        <f t="shared" si="2"/>
        <v>99.06</v>
      </c>
      <c r="J18" s="59">
        <f t="shared" si="2"/>
        <v>29.59</v>
      </c>
      <c r="K18" s="59">
        <f t="shared" si="2"/>
        <v>95.53</v>
      </c>
      <c r="L18" s="79">
        <v>94.38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2672948</v>
      </c>
      <c r="D19" s="73">
        <v>88849</v>
      </c>
      <c r="E19" s="73">
        <f t="shared" si="0"/>
        <v>2761797</v>
      </c>
      <c r="F19" s="73">
        <v>2650678</v>
      </c>
      <c r="G19" s="73">
        <v>20473</v>
      </c>
      <c r="H19" s="73">
        <f t="shared" si="1"/>
        <v>2671151</v>
      </c>
      <c r="I19" s="74">
        <f t="shared" si="2"/>
        <v>99.17</v>
      </c>
      <c r="J19" s="74">
        <f t="shared" si="2"/>
        <v>23.04</v>
      </c>
      <c r="K19" s="74">
        <f t="shared" si="2"/>
        <v>96.72</v>
      </c>
      <c r="L19" s="80">
        <v>96.35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951281</v>
      </c>
      <c r="D20" s="51">
        <v>21312</v>
      </c>
      <c r="E20" s="51">
        <f t="shared" si="0"/>
        <v>972593</v>
      </c>
      <c r="F20" s="51">
        <v>945788</v>
      </c>
      <c r="G20" s="51">
        <v>5990</v>
      </c>
      <c r="H20" s="51">
        <f t="shared" si="1"/>
        <v>951778</v>
      </c>
      <c r="I20" s="59">
        <f t="shared" si="2"/>
        <v>99.42</v>
      </c>
      <c r="J20" s="59">
        <f t="shared" si="2"/>
        <v>28.11</v>
      </c>
      <c r="K20" s="59">
        <f t="shared" si="2"/>
        <v>97.86</v>
      </c>
      <c r="L20" s="79">
        <v>97.34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957503</v>
      </c>
      <c r="D21" s="51">
        <v>23089</v>
      </c>
      <c r="E21" s="51">
        <f t="shared" si="0"/>
        <v>980592</v>
      </c>
      <c r="F21" s="51">
        <v>950841</v>
      </c>
      <c r="G21" s="51">
        <v>8669</v>
      </c>
      <c r="H21" s="51">
        <f t="shared" si="1"/>
        <v>959510</v>
      </c>
      <c r="I21" s="59">
        <f t="shared" si="2"/>
        <v>99.3</v>
      </c>
      <c r="J21" s="59">
        <f t="shared" si="2"/>
        <v>37.549999999999997</v>
      </c>
      <c r="K21" s="59">
        <f t="shared" si="2"/>
        <v>97.85</v>
      </c>
      <c r="L21" s="79">
        <v>97.41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725636</v>
      </c>
      <c r="D22" s="51">
        <v>26608</v>
      </c>
      <c r="E22" s="51">
        <f t="shared" si="0"/>
        <v>752244</v>
      </c>
      <c r="F22" s="51">
        <v>722243</v>
      </c>
      <c r="G22" s="51">
        <v>12223</v>
      </c>
      <c r="H22" s="51">
        <f t="shared" si="1"/>
        <v>734466</v>
      </c>
      <c r="I22" s="59">
        <f t="shared" si="2"/>
        <v>99.53</v>
      </c>
      <c r="J22" s="59">
        <f t="shared" si="2"/>
        <v>45.94</v>
      </c>
      <c r="K22" s="59">
        <f t="shared" si="2"/>
        <v>97.64</v>
      </c>
      <c r="L22" s="79">
        <v>96.04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180704</v>
      </c>
      <c r="D23" s="51">
        <v>3714</v>
      </c>
      <c r="E23" s="51">
        <f t="shared" si="0"/>
        <v>184418</v>
      </c>
      <c r="F23" s="51">
        <v>179609</v>
      </c>
      <c r="G23" s="51">
        <v>1064</v>
      </c>
      <c r="H23" s="51">
        <f t="shared" si="1"/>
        <v>180673</v>
      </c>
      <c r="I23" s="59">
        <f t="shared" si="2"/>
        <v>99.39</v>
      </c>
      <c r="J23" s="59">
        <f t="shared" si="2"/>
        <v>28.65</v>
      </c>
      <c r="K23" s="59">
        <f t="shared" si="2"/>
        <v>97.97</v>
      </c>
      <c r="L23" s="79">
        <v>97.63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49607</v>
      </c>
      <c r="D24" s="73">
        <v>1821</v>
      </c>
      <c r="E24" s="73">
        <f t="shared" si="0"/>
        <v>51428</v>
      </c>
      <c r="F24" s="73">
        <v>49318</v>
      </c>
      <c r="G24" s="73">
        <v>375</v>
      </c>
      <c r="H24" s="73">
        <f t="shared" si="1"/>
        <v>49693</v>
      </c>
      <c r="I24" s="74">
        <f t="shared" si="2"/>
        <v>99.42</v>
      </c>
      <c r="J24" s="74">
        <f t="shared" si="2"/>
        <v>20.59</v>
      </c>
      <c r="K24" s="74">
        <f t="shared" si="2"/>
        <v>96.63</v>
      </c>
      <c r="L24" s="80">
        <v>96.43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70450</v>
      </c>
      <c r="D25" s="51">
        <v>2436</v>
      </c>
      <c r="E25" s="51">
        <f t="shared" si="0"/>
        <v>72886</v>
      </c>
      <c r="F25" s="51">
        <v>69785</v>
      </c>
      <c r="G25" s="51">
        <v>637</v>
      </c>
      <c r="H25" s="51">
        <f t="shared" si="1"/>
        <v>70422</v>
      </c>
      <c r="I25" s="59">
        <f t="shared" si="2"/>
        <v>99.06</v>
      </c>
      <c r="J25" s="59">
        <f t="shared" si="2"/>
        <v>26.15</v>
      </c>
      <c r="K25" s="59">
        <f t="shared" si="2"/>
        <v>96.62</v>
      </c>
      <c r="L25" s="79">
        <v>96.26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473206</v>
      </c>
      <c r="D26" s="51">
        <v>21296</v>
      </c>
      <c r="E26" s="51">
        <f t="shared" si="0"/>
        <v>494502</v>
      </c>
      <c r="F26" s="51">
        <v>467533</v>
      </c>
      <c r="G26" s="51">
        <v>4255</v>
      </c>
      <c r="H26" s="51">
        <f t="shared" si="1"/>
        <v>471788</v>
      </c>
      <c r="I26" s="59">
        <f t="shared" si="2"/>
        <v>98.8</v>
      </c>
      <c r="J26" s="59">
        <f t="shared" si="2"/>
        <v>19.98</v>
      </c>
      <c r="K26" s="59">
        <f t="shared" si="2"/>
        <v>95.41</v>
      </c>
      <c r="L26" s="79">
        <v>94.42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185188</v>
      </c>
      <c r="D27" s="51">
        <v>8812</v>
      </c>
      <c r="E27" s="51">
        <f t="shared" si="0"/>
        <v>194000</v>
      </c>
      <c r="F27" s="51">
        <v>182902</v>
      </c>
      <c r="G27" s="51">
        <v>1431</v>
      </c>
      <c r="H27" s="51">
        <f t="shared" si="1"/>
        <v>184333</v>
      </c>
      <c r="I27" s="59">
        <f t="shared" si="2"/>
        <v>98.77</v>
      </c>
      <c r="J27" s="59">
        <f t="shared" si="2"/>
        <v>16.239999999999998</v>
      </c>
      <c r="K27" s="59">
        <f t="shared" si="2"/>
        <v>95.02</v>
      </c>
      <c r="L27" s="79">
        <v>94.38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245336</v>
      </c>
      <c r="D28" s="51">
        <v>9790</v>
      </c>
      <c r="E28" s="51">
        <f t="shared" si="0"/>
        <v>255126</v>
      </c>
      <c r="F28" s="51">
        <v>242936</v>
      </c>
      <c r="G28" s="51">
        <v>2648</v>
      </c>
      <c r="H28" s="51">
        <f t="shared" si="1"/>
        <v>245584</v>
      </c>
      <c r="I28" s="59">
        <f t="shared" si="2"/>
        <v>99.02</v>
      </c>
      <c r="J28" s="59">
        <f t="shared" si="2"/>
        <v>27.05</v>
      </c>
      <c r="K28" s="59">
        <f t="shared" si="2"/>
        <v>96.26</v>
      </c>
      <c r="L28" s="79">
        <v>95.59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171193</v>
      </c>
      <c r="D29" s="73">
        <v>4370</v>
      </c>
      <c r="E29" s="73">
        <f t="shared" si="0"/>
        <v>175563</v>
      </c>
      <c r="F29" s="73">
        <v>169942</v>
      </c>
      <c r="G29" s="73">
        <v>1086</v>
      </c>
      <c r="H29" s="73">
        <f t="shared" si="1"/>
        <v>171028</v>
      </c>
      <c r="I29" s="74">
        <f t="shared" si="2"/>
        <v>99.27</v>
      </c>
      <c r="J29" s="74">
        <f t="shared" si="2"/>
        <v>24.85</v>
      </c>
      <c r="K29" s="74">
        <f t="shared" si="2"/>
        <v>97.42</v>
      </c>
      <c r="L29" s="80">
        <v>97.55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133265</v>
      </c>
      <c r="D30" s="51">
        <v>4552</v>
      </c>
      <c r="E30" s="51">
        <f t="shared" si="0"/>
        <v>137817</v>
      </c>
      <c r="F30" s="51">
        <v>132327</v>
      </c>
      <c r="G30" s="51">
        <v>1071</v>
      </c>
      <c r="H30" s="51">
        <f t="shared" si="1"/>
        <v>133398</v>
      </c>
      <c r="I30" s="59">
        <f t="shared" si="2"/>
        <v>99.3</v>
      </c>
      <c r="J30" s="59">
        <f t="shared" si="2"/>
        <v>23.53</v>
      </c>
      <c r="K30" s="59">
        <f t="shared" si="2"/>
        <v>96.79</v>
      </c>
      <c r="L30" s="79">
        <v>96.45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246985</v>
      </c>
      <c r="D31" s="51">
        <v>3079</v>
      </c>
      <c r="E31" s="51">
        <f t="shared" si="0"/>
        <v>250064</v>
      </c>
      <c r="F31" s="51">
        <v>244334</v>
      </c>
      <c r="G31" s="51">
        <v>1609</v>
      </c>
      <c r="H31" s="51">
        <f t="shared" si="1"/>
        <v>245943</v>
      </c>
      <c r="I31" s="59">
        <f t="shared" si="2"/>
        <v>98.93</v>
      </c>
      <c r="J31" s="59">
        <f t="shared" si="2"/>
        <v>52.26</v>
      </c>
      <c r="K31" s="59">
        <f t="shared" si="2"/>
        <v>98.35</v>
      </c>
      <c r="L31" s="79">
        <v>98.63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544142</v>
      </c>
      <c r="D32" s="51">
        <v>17192</v>
      </c>
      <c r="E32" s="51">
        <f t="shared" si="0"/>
        <v>561334</v>
      </c>
      <c r="F32" s="51">
        <v>540671</v>
      </c>
      <c r="G32" s="51">
        <v>3629</v>
      </c>
      <c r="H32" s="51">
        <f t="shared" si="1"/>
        <v>544300</v>
      </c>
      <c r="I32" s="59">
        <f t="shared" si="2"/>
        <v>99.36</v>
      </c>
      <c r="J32" s="59">
        <f t="shared" si="2"/>
        <v>21.11</v>
      </c>
      <c r="K32" s="59">
        <f t="shared" si="2"/>
        <v>96.97</v>
      </c>
      <c r="L32" s="79">
        <v>96.69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378921</v>
      </c>
      <c r="D33" s="51">
        <v>9656</v>
      </c>
      <c r="E33" s="51">
        <f t="shared" si="0"/>
        <v>388577</v>
      </c>
      <c r="F33" s="51">
        <v>377326</v>
      </c>
      <c r="G33" s="51">
        <v>1558</v>
      </c>
      <c r="H33" s="51">
        <f t="shared" si="1"/>
        <v>378884</v>
      </c>
      <c r="I33" s="59">
        <f t="shared" si="2"/>
        <v>99.58</v>
      </c>
      <c r="J33" s="59">
        <f t="shared" si="2"/>
        <v>16.14</v>
      </c>
      <c r="K33" s="59">
        <f t="shared" si="2"/>
        <v>97.51</v>
      </c>
      <c r="L33" s="79">
        <v>97.35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56248</v>
      </c>
      <c r="D34" s="73">
        <v>999</v>
      </c>
      <c r="E34" s="73">
        <f t="shared" si="0"/>
        <v>57247</v>
      </c>
      <c r="F34" s="73">
        <v>55920</v>
      </c>
      <c r="G34" s="73">
        <v>294</v>
      </c>
      <c r="H34" s="73">
        <f t="shared" si="1"/>
        <v>56214</v>
      </c>
      <c r="I34" s="74">
        <f t="shared" si="2"/>
        <v>99.42</v>
      </c>
      <c r="J34" s="74">
        <f t="shared" si="2"/>
        <v>29.43</v>
      </c>
      <c r="K34" s="74">
        <f t="shared" si="2"/>
        <v>98.2</v>
      </c>
      <c r="L34" s="80">
        <v>98.14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37400407</v>
      </c>
      <c r="D35" s="54">
        <f t="shared" si="3"/>
        <v>1160104</v>
      </c>
      <c r="E35" s="54">
        <f t="shared" si="3"/>
        <v>38560511</v>
      </c>
      <c r="F35" s="54">
        <f t="shared" si="3"/>
        <v>37154152</v>
      </c>
      <c r="G35" s="54">
        <f t="shared" si="3"/>
        <v>297194</v>
      </c>
      <c r="H35" s="54">
        <f t="shared" si="3"/>
        <v>37451346</v>
      </c>
      <c r="I35" s="61">
        <f t="shared" si="2"/>
        <v>99.34</v>
      </c>
      <c r="J35" s="61">
        <f t="shared" si="2"/>
        <v>25.62</v>
      </c>
      <c r="K35" s="61">
        <f t="shared" si="2"/>
        <v>97.12</v>
      </c>
      <c r="L35" s="81">
        <v>96.72</v>
      </c>
      <c r="M35" s="85"/>
    </row>
    <row r="36" spans="1:13" ht="15" customHeight="1" x14ac:dyDescent="0.15">
      <c r="I36" s="75"/>
      <c r="J36" s="75"/>
      <c r="K36" s="75"/>
      <c r="L36" s="75"/>
    </row>
    <row r="37" spans="1:13" ht="15" customHeight="1" x14ac:dyDescent="0.15">
      <c r="I37" s="75"/>
      <c r="J37" s="75"/>
      <c r="K37" s="75"/>
      <c r="L37" s="7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9" orientation="portrait" useFirstPageNumber="1" r:id="rId1"/>
  <headerFooter scaleWithDoc="0" alignWithMargins="0">
    <oddFooter>&amp;C-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M37"/>
  <sheetViews>
    <sheetView view="pageBreakPreview" zoomScaleNormal="85" zoomScaleSheetLayoutView="100" workbookViewId="0">
      <selection activeCell="L34" sqref="L34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62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163844</v>
      </c>
      <c r="D10" s="50">
        <v>0</v>
      </c>
      <c r="E10" s="50">
        <f t="shared" ref="E10:E34" si="0">SUM(C10:D10)</f>
        <v>163844</v>
      </c>
      <c r="F10" s="50">
        <v>163844</v>
      </c>
      <c r="G10" s="50">
        <v>0</v>
      </c>
      <c r="H10" s="50">
        <f t="shared" ref="H10:H34" si="1">SUM(F10:G10)</f>
        <v>163844</v>
      </c>
      <c r="I10" s="58">
        <f t="shared" ref="I10:K35" si="2">IF(ISERROR(ROUND(F10/C10*100,2)),"-",ROUND(F10/C10*100,2))</f>
        <v>100</v>
      </c>
      <c r="J10" s="58" t="str">
        <f t="shared" si="2"/>
        <v>-</v>
      </c>
      <c r="K10" s="58">
        <f t="shared" si="2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15002</v>
      </c>
      <c r="D11" s="51">
        <v>0</v>
      </c>
      <c r="E11" s="51">
        <f t="shared" si="0"/>
        <v>15002</v>
      </c>
      <c r="F11" s="51">
        <v>15002</v>
      </c>
      <c r="G11" s="51">
        <v>0</v>
      </c>
      <c r="H11" s="51">
        <f t="shared" si="1"/>
        <v>15002</v>
      </c>
      <c r="I11" s="59">
        <f t="shared" si="2"/>
        <v>100</v>
      </c>
      <c r="J11" s="59" t="str">
        <f t="shared" si="2"/>
        <v>-</v>
      </c>
      <c r="K11" s="59">
        <f t="shared" si="2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22879</v>
      </c>
      <c r="D12" s="51">
        <v>0</v>
      </c>
      <c r="E12" s="51">
        <f t="shared" si="0"/>
        <v>22879</v>
      </c>
      <c r="F12" s="51">
        <v>22879</v>
      </c>
      <c r="G12" s="51">
        <v>0</v>
      </c>
      <c r="H12" s="51">
        <f t="shared" si="1"/>
        <v>22879</v>
      </c>
      <c r="I12" s="59">
        <f t="shared" si="2"/>
        <v>100</v>
      </c>
      <c r="J12" s="59" t="str">
        <f t="shared" si="2"/>
        <v>-</v>
      </c>
      <c r="K12" s="59">
        <f t="shared" si="2"/>
        <v>100</v>
      </c>
      <c r="L12" s="79">
        <v>100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18471</v>
      </c>
      <c r="D13" s="51">
        <v>0</v>
      </c>
      <c r="E13" s="51">
        <f t="shared" si="0"/>
        <v>18471</v>
      </c>
      <c r="F13" s="51">
        <v>18471</v>
      </c>
      <c r="G13" s="51">
        <v>0</v>
      </c>
      <c r="H13" s="51">
        <f t="shared" si="1"/>
        <v>18471</v>
      </c>
      <c r="I13" s="59">
        <f t="shared" si="2"/>
        <v>100</v>
      </c>
      <c r="J13" s="59" t="str">
        <f t="shared" si="2"/>
        <v>-</v>
      </c>
      <c r="K13" s="59">
        <f t="shared" si="2"/>
        <v>100</v>
      </c>
      <c r="L13" s="79">
        <v>100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4461</v>
      </c>
      <c r="D14" s="73">
        <v>0</v>
      </c>
      <c r="E14" s="73">
        <f t="shared" si="0"/>
        <v>4461</v>
      </c>
      <c r="F14" s="73">
        <v>4461</v>
      </c>
      <c r="G14" s="73">
        <v>0</v>
      </c>
      <c r="H14" s="73">
        <f t="shared" si="1"/>
        <v>4461</v>
      </c>
      <c r="I14" s="74">
        <f t="shared" si="2"/>
        <v>100</v>
      </c>
      <c r="J14" s="74" t="str">
        <f t="shared" si="2"/>
        <v>-</v>
      </c>
      <c r="K14" s="74">
        <f t="shared" si="2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14922</v>
      </c>
      <c r="D15" s="51">
        <v>0</v>
      </c>
      <c r="E15" s="51">
        <f t="shared" si="0"/>
        <v>14922</v>
      </c>
      <c r="F15" s="51">
        <v>14922</v>
      </c>
      <c r="G15" s="51">
        <v>0</v>
      </c>
      <c r="H15" s="51">
        <f t="shared" si="1"/>
        <v>14922</v>
      </c>
      <c r="I15" s="59">
        <f t="shared" si="2"/>
        <v>100</v>
      </c>
      <c r="J15" s="59" t="str">
        <f t="shared" si="2"/>
        <v>-</v>
      </c>
      <c r="K15" s="59">
        <f t="shared" si="2"/>
        <v>100</v>
      </c>
      <c r="L15" s="79">
        <v>100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3679</v>
      </c>
      <c r="D16" s="51">
        <v>0</v>
      </c>
      <c r="E16" s="51">
        <f t="shared" si="0"/>
        <v>3679</v>
      </c>
      <c r="F16" s="51">
        <v>3679</v>
      </c>
      <c r="G16" s="51">
        <v>0</v>
      </c>
      <c r="H16" s="51">
        <f t="shared" si="1"/>
        <v>3679</v>
      </c>
      <c r="I16" s="59">
        <f t="shared" si="2"/>
        <v>100</v>
      </c>
      <c r="J16" s="59" t="str">
        <f t="shared" si="2"/>
        <v>-</v>
      </c>
      <c r="K16" s="59">
        <f t="shared" si="2"/>
        <v>100</v>
      </c>
      <c r="L16" s="79">
        <v>100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14960</v>
      </c>
      <c r="D17" s="51">
        <v>0</v>
      </c>
      <c r="E17" s="51">
        <f t="shared" si="0"/>
        <v>14960</v>
      </c>
      <c r="F17" s="51">
        <v>14960</v>
      </c>
      <c r="G17" s="51">
        <v>0</v>
      </c>
      <c r="H17" s="51">
        <f t="shared" si="1"/>
        <v>14960</v>
      </c>
      <c r="I17" s="59">
        <f t="shared" si="2"/>
        <v>100</v>
      </c>
      <c r="J17" s="59" t="str">
        <f t="shared" si="2"/>
        <v>-</v>
      </c>
      <c r="K17" s="59">
        <f t="shared" si="2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10624</v>
      </c>
      <c r="D18" s="51">
        <v>0</v>
      </c>
      <c r="E18" s="51">
        <f t="shared" si="0"/>
        <v>10624</v>
      </c>
      <c r="F18" s="51">
        <v>10624</v>
      </c>
      <c r="G18" s="51">
        <v>0</v>
      </c>
      <c r="H18" s="51">
        <f t="shared" si="1"/>
        <v>10624</v>
      </c>
      <c r="I18" s="59">
        <f t="shared" si="2"/>
        <v>100</v>
      </c>
      <c r="J18" s="59" t="str">
        <f t="shared" si="2"/>
        <v>-</v>
      </c>
      <c r="K18" s="59">
        <f t="shared" si="2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22564</v>
      </c>
      <c r="D19" s="73">
        <v>0</v>
      </c>
      <c r="E19" s="73">
        <f t="shared" si="0"/>
        <v>22564</v>
      </c>
      <c r="F19" s="73">
        <v>22564</v>
      </c>
      <c r="G19" s="73">
        <v>0</v>
      </c>
      <c r="H19" s="73">
        <f t="shared" si="1"/>
        <v>22564</v>
      </c>
      <c r="I19" s="74">
        <f t="shared" si="2"/>
        <v>100</v>
      </c>
      <c r="J19" s="74" t="str">
        <f t="shared" si="2"/>
        <v>-</v>
      </c>
      <c r="K19" s="74">
        <f t="shared" si="2"/>
        <v>100</v>
      </c>
      <c r="L19" s="80">
        <v>100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5158</v>
      </c>
      <c r="D20" s="51">
        <v>0</v>
      </c>
      <c r="E20" s="51">
        <f t="shared" si="0"/>
        <v>5158</v>
      </c>
      <c r="F20" s="51">
        <v>5158</v>
      </c>
      <c r="G20" s="51">
        <v>0</v>
      </c>
      <c r="H20" s="51">
        <f t="shared" si="1"/>
        <v>5158</v>
      </c>
      <c r="I20" s="59">
        <f t="shared" si="2"/>
        <v>100</v>
      </c>
      <c r="J20" s="59" t="str">
        <f t="shared" si="2"/>
        <v>-</v>
      </c>
      <c r="K20" s="59">
        <f t="shared" si="2"/>
        <v>100</v>
      </c>
      <c r="L20" s="79">
        <v>100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7507</v>
      </c>
      <c r="D21" s="51">
        <v>0</v>
      </c>
      <c r="E21" s="51">
        <f t="shared" si="0"/>
        <v>7507</v>
      </c>
      <c r="F21" s="51">
        <v>7507</v>
      </c>
      <c r="G21" s="51">
        <v>0</v>
      </c>
      <c r="H21" s="51">
        <f t="shared" si="1"/>
        <v>7507</v>
      </c>
      <c r="I21" s="59">
        <f t="shared" si="2"/>
        <v>100</v>
      </c>
      <c r="J21" s="59" t="str">
        <f t="shared" si="2"/>
        <v>-</v>
      </c>
      <c r="K21" s="59">
        <f t="shared" si="2"/>
        <v>100</v>
      </c>
      <c r="L21" s="7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9277</v>
      </c>
      <c r="D22" s="51">
        <v>0</v>
      </c>
      <c r="E22" s="51">
        <f t="shared" si="0"/>
        <v>9277</v>
      </c>
      <c r="F22" s="51">
        <v>9277</v>
      </c>
      <c r="G22" s="51">
        <v>0</v>
      </c>
      <c r="H22" s="51">
        <f t="shared" si="1"/>
        <v>9277</v>
      </c>
      <c r="I22" s="59">
        <f t="shared" si="2"/>
        <v>100</v>
      </c>
      <c r="J22" s="59" t="str">
        <f t="shared" si="2"/>
        <v>-</v>
      </c>
      <c r="K22" s="59">
        <f t="shared" si="2"/>
        <v>100</v>
      </c>
      <c r="L22" s="79">
        <v>100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18761</v>
      </c>
      <c r="D23" s="51">
        <v>0</v>
      </c>
      <c r="E23" s="51">
        <f t="shared" si="0"/>
        <v>18761</v>
      </c>
      <c r="F23" s="51">
        <v>18761</v>
      </c>
      <c r="G23" s="51">
        <v>0</v>
      </c>
      <c r="H23" s="51">
        <f t="shared" si="1"/>
        <v>18761</v>
      </c>
      <c r="I23" s="59">
        <f t="shared" si="2"/>
        <v>100</v>
      </c>
      <c r="J23" s="59" t="str">
        <f t="shared" si="2"/>
        <v>-</v>
      </c>
      <c r="K23" s="59">
        <f t="shared" si="2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67</v>
      </c>
      <c r="D24" s="73">
        <v>0</v>
      </c>
      <c r="E24" s="73">
        <f t="shared" si="0"/>
        <v>67</v>
      </c>
      <c r="F24" s="73">
        <v>67</v>
      </c>
      <c r="G24" s="73">
        <v>0</v>
      </c>
      <c r="H24" s="73">
        <f t="shared" si="1"/>
        <v>67</v>
      </c>
      <c r="I24" s="74">
        <f t="shared" si="2"/>
        <v>100</v>
      </c>
      <c r="J24" s="74" t="str">
        <f t="shared" si="2"/>
        <v>-</v>
      </c>
      <c r="K24" s="74">
        <f t="shared" si="2"/>
        <v>100</v>
      </c>
      <c r="L24" s="80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1808</v>
      </c>
      <c r="D25" s="51">
        <v>0</v>
      </c>
      <c r="E25" s="51">
        <f t="shared" si="0"/>
        <v>1808</v>
      </c>
      <c r="F25" s="51">
        <v>1808</v>
      </c>
      <c r="G25" s="51">
        <v>0</v>
      </c>
      <c r="H25" s="51">
        <f t="shared" si="1"/>
        <v>1808</v>
      </c>
      <c r="I25" s="59">
        <f t="shared" si="2"/>
        <v>100</v>
      </c>
      <c r="J25" s="59" t="str">
        <f t="shared" si="2"/>
        <v>-</v>
      </c>
      <c r="K25" s="59">
        <f t="shared" si="2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3804</v>
      </c>
      <c r="D26" s="51">
        <v>0</v>
      </c>
      <c r="E26" s="51">
        <f t="shared" si="0"/>
        <v>3804</v>
      </c>
      <c r="F26" s="51">
        <v>3804</v>
      </c>
      <c r="G26" s="51">
        <v>0</v>
      </c>
      <c r="H26" s="51">
        <f t="shared" si="1"/>
        <v>3804</v>
      </c>
      <c r="I26" s="59">
        <f t="shared" si="2"/>
        <v>100</v>
      </c>
      <c r="J26" s="59" t="str">
        <f t="shared" si="2"/>
        <v>-</v>
      </c>
      <c r="K26" s="59">
        <f t="shared" si="2"/>
        <v>100</v>
      </c>
      <c r="L26" s="79">
        <v>100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989</v>
      </c>
      <c r="D27" s="51">
        <v>0</v>
      </c>
      <c r="E27" s="51">
        <f t="shared" si="0"/>
        <v>989</v>
      </c>
      <c r="F27" s="51">
        <v>989</v>
      </c>
      <c r="G27" s="51">
        <v>0</v>
      </c>
      <c r="H27" s="51">
        <f t="shared" si="1"/>
        <v>989</v>
      </c>
      <c r="I27" s="59">
        <f t="shared" si="2"/>
        <v>100</v>
      </c>
      <c r="J27" s="59" t="str">
        <f t="shared" si="2"/>
        <v>-</v>
      </c>
      <c r="K27" s="59">
        <f t="shared" si="2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1345</v>
      </c>
      <c r="D28" s="51">
        <v>0</v>
      </c>
      <c r="E28" s="51">
        <f t="shared" si="0"/>
        <v>1345</v>
      </c>
      <c r="F28" s="51">
        <v>1345</v>
      </c>
      <c r="G28" s="51">
        <v>0</v>
      </c>
      <c r="H28" s="51">
        <f t="shared" si="1"/>
        <v>1345</v>
      </c>
      <c r="I28" s="59">
        <f t="shared" si="2"/>
        <v>100</v>
      </c>
      <c r="J28" s="59" t="str">
        <f t="shared" si="2"/>
        <v>-</v>
      </c>
      <c r="K28" s="59">
        <f t="shared" si="2"/>
        <v>100</v>
      </c>
      <c r="L28" s="79">
        <v>100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3723</v>
      </c>
      <c r="D29" s="73">
        <v>0</v>
      </c>
      <c r="E29" s="73">
        <f t="shared" si="0"/>
        <v>3723</v>
      </c>
      <c r="F29" s="73">
        <v>3723</v>
      </c>
      <c r="G29" s="73">
        <v>0</v>
      </c>
      <c r="H29" s="73">
        <f t="shared" si="1"/>
        <v>3723</v>
      </c>
      <c r="I29" s="74">
        <f t="shared" si="2"/>
        <v>100</v>
      </c>
      <c r="J29" s="74" t="str">
        <f t="shared" si="2"/>
        <v>-</v>
      </c>
      <c r="K29" s="74">
        <f t="shared" si="2"/>
        <v>100</v>
      </c>
      <c r="L29" s="80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3533</v>
      </c>
      <c r="D30" s="51">
        <v>0</v>
      </c>
      <c r="E30" s="51">
        <f t="shared" si="0"/>
        <v>3533</v>
      </c>
      <c r="F30" s="51">
        <v>3533</v>
      </c>
      <c r="G30" s="51">
        <v>0</v>
      </c>
      <c r="H30" s="51">
        <f t="shared" si="1"/>
        <v>3533</v>
      </c>
      <c r="I30" s="59">
        <f t="shared" si="2"/>
        <v>100</v>
      </c>
      <c r="J30" s="59" t="str">
        <f t="shared" si="2"/>
        <v>-</v>
      </c>
      <c r="K30" s="59">
        <f t="shared" si="2"/>
        <v>100</v>
      </c>
      <c r="L30" s="7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1584</v>
      </c>
      <c r="D31" s="51">
        <v>0</v>
      </c>
      <c r="E31" s="51">
        <f t="shared" si="0"/>
        <v>1584</v>
      </c>
      <c r="F31" s="51">
        <v>1584</v>
      </c>
      <c r="G31" s="51">
        <v>0</v>
      </c>
      <c r="H31" s="51">
        <f t="shared" si="1"/>
        <v>1584</v>
      </c>
      <c r="I31" s="59">
        <f t="shared" si="2"/>
        <v>100</v>
      </c>
      <c r="J31" s="59" t="str">
        <f t="shared" si="2"/>
        <v>-</v>
      </c>
      <c r="K31" s="59">
        <f t="shared" si="2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5505</v>
      </c>
      <c r="D32" s="51">
        <v>0</v>
      </c>
      <c r="E32" s="51">
        <f t="shared" si="0"/>
        <v>5505</v>
      </c>
      <c r="F32" s="51">
        <v>5505</v>
      </c>
      <c r="G32" s="51">
        <v>0</v>
      </c>
      <c r="H32" s="51">
        <f t="shared" si="1"/>
        <v>5505</v>
      </c>
      <c r="I32" s="59">
        <f t="shared" si="2"/>
        <v>100</v>
      </c>
      <c r="J32" s="59" t="str">
        <f t="shared" si="2"/>
        <v>-</v>
      </c>
      <c r="K32" s="59">
        <f t="shared" si="2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4838</v>
      </c>
      <c r="D33" s="51">
        <v>0</v>
      </c>
      <c r="E33" s="51">
        <f t="shared" si="0"/>
        <v>4838</v>
      </c>
      <c r="F33" s="51">
        <v>4838</v>
      </c>
      <c r="G33" s="51">
        <v>0</v>
      </c>
      <c r="H33" s="51">
        <f t="shared" si="1"/>
        <v>4838</v>
      </c>
      <c r="I33" s="59">
        <f t="shared" si="2"/>
        <v>100</v>
      </c>
      <c r="J33" s="59" t="str">
        <f t="shared" si="2"/>
        <v>-</v>
      </c>
      <c r="K33" s="59">
        <f t="shared" si="2"/>
        <v>100</v>
      </c>
      <c r="L33" s="79">
        <v>100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38</v>
      </c>
      <c r="D34" s="73">
        <v>0</v>
      </c>
      <c r="E34" s="73">
        <f t="shared" si="0"/>
        <v>38</v>
      </c>
      <c r="F34" s="73">
        <v>38</v>
      </c>
      <c r="G34" s="73">
        <v>0</v>
      </c>
      <c r="H34" s="73">
        <f t="shared" si="1"/>
        <v>38</v>
      </c>
      <c r="I34" s="74">
        <f t="shared" si="2"/>
        <v>100</v>
      </c>
      <c r="J34" s="74" t="str">
        <f t="shared" si="2"/>
        <v>-</v>
      </c>
      <c r="K34" s="74">
        <f t="shared" si="2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359343</v>
      </c>
      <c r="D35" s="54">
        <f t="shared" si="3"/>
        <v>0</v>
      </c>
      <c r="E35" s="54">
        <f t="shared" si="3"/>
        <v>359343</v>
      </c>
      <c r="F35" s="54">
        <f t="shared" si="3"/>
        <v>359343</v>
      </c>
      <c r="G35" s="54">
        <f t="shared" si="3"/>
        <v>0</v>
      </c>
      <c r="H35" s="54">
        <f t="shared" si="3"/>
        <v>359343</v>
      </c>
      <c r="I35" s="61">
        <f t="shared" si="2"/>
        <v>100</v>
      </c>
      <c r="J35" s="61" t="str">
        <f t="shared" si="2"/>
        <v>-</v>
      </c>
      <c r="K35" s="61">
        <f t="shared" si="2"/>
        <v>100</v>
      </c>
      <c r="L35" s="81">
        <v>100</v>
      </c>
      <c r="M35" s="85"/>
    </row>
    <row r="36" spans="1:13" ht="15" customHeight="1" x14ac:dyDescent="0.15">
      <c r="I36" s="75"/>
      <c r="J36" s="75"/>
      <c r="K36" s="75"/>
      <c r="L36" s="75"/>
    </row>
    <row r="37" spans="1:13" ht="15" customHeight="1" x14ac:dyDescent="0.15">
      <c r="I37" s="75"/>
      <c r="J37" s="75"/>
      <c r="K37" s="75"/>
      <c r="L37" s="7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11" orientation="portrait" useFirstPageNumber="1" r:id="rId1"/>
  <headerFooter scaleWithDoc="0" alignWithMargins="0">
    <oddFooter>&amp;C-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35"/>
  <sheetViews>
    <sheetView view="pageBreakPreview" zoomScaleNormal="85" zoomScaleSheetLayoutView="100" workbookViewId="0">
      <selection activeCell="C15" sqref="C15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36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1220272</v>
      </c>
      <c r="D10" s="50">
        <v>28941</v>
      </c>
      <c r="E10" s="50">
        <f t="shared" ref="E10:E34" si="0">SUM(C10:D10)</f>
        <v>1249213</v>
      </c>
      <c r="F10" s="50">
        <v>1196296</v>
      </c>
      <c r="G10" s="50">
        <v>6639</v>
      </c>
      <c r="H10" s="50">
        <f t="shared" ref="H10:H34" si="1">SUM(F10:G10)</f>
        <v>1202935</v>
      </c>
      <c r="I10" s="58">
        <f t="shared" ref="I10:K35" si="2">IF(ISERROR(ROUND(F10/C10*100,2)),"-",ROUND(F10/C10*100,2))</f>
        <v>98.04</v>
      </c>
      <c r="J10" s="58">
        <f t="shared" si="2"/>
        <v>22.94</v>
      </c>
      <c r="K10" s="58">
        <f t="shared" si="2"/>
        <v>96.3</v>
      </c>
      <c r="L10" s="78">
        <v>97.21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189302</v>
      </c>
      <c r="D11" s="51">
        <v>11665</v>
      </c>
      <c r="E11" s="51">
        <f t="shared" si="0"/>
        <v>200967</v>
      </c>
      <c r="F11" s="51">
        <v>184488</v>
      </c>
      <c r="G11" s="51">
        <v>1657</v>
      </c>
      <c r="H11" s="51">
        <f t="shared" si="1"/>
        <v>186145</v>
      </c>
      <c r="I11" s="59">
        <f t="shared" si="2"/>
        <v>97.46</v>
      </c>
      <c r="J11" s="59">
        <f t="shared" si="2"/>
        <v>14.2</v>
      </c>
      <c r="K11" s="59">
        <f t="shared" si="2"/>
        <v>92.62</v>
      </c>
      <c r="L11" s="79">
        <v>94.34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267676</v>
      </c>
      <c r="D12" s="51">
        <v>7662</v>
      </c>
      <c r="E12" s="51">
        <f t="shared" si="0"/>
        <v>275338</v>
      </c>
      <c r="F12" s="51">
        <v>262245</v>
      </c>
      <c r="G12" s="51">
        <v>1159</v>
      </c>
      <c r="H12" s="51">
        <f t="shared" si="1"/>
        <v>263404</v>
      </c>
      <c r="I12" s="59">
        <f t="shared" si="2"/>
        <v>97.97</v>
      </c>
      <c r="J12" s="59">
        <f t="shared" si="2"/>
        <v>15.13</v>
      </c>
      <c r="K12" s="59">
        <f t="shared" si="2"/>
        <v>95.67</v>
      </c>
      <c r="L12" s="79">
        <v>97.65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230586</v>
      </c>
      <c r="D13" s="51">
        <v>2784</v>
      </c>
      <c r="E13" s="51">
        <f t="shared" si="0"/>
        <v>233370</v>
      </c>
      <c r="F13" s="51">
        <v>227523</v>
      </c>
      <c r="G13" s="51">
        <v>434</v>
      </c>
      <c r="H13" s="51">
        <f t="shared" si="1"/>
        <v>227957</v>
      </c>
      <c r="I13" s="59">
        <f t="shared" si="2"/>
        <v>98.67</v>
      </c>
      <c r="J13" s="59">
        <f t="shared" si="2"/>
        <v>15.59</v>
      </c>
      <c r="K13" s="59">
        <f t="shared" si="2"/>
        <v>97.68</v>
      </c>
      <c r="L13" s="79">
        <v>99.12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58880</v>
      </c>
      <c r="D14" s="73">
        <v>2088</v>
      </c>
      <c r="E14" s="73">
        <f t="shared" si="0"/>
        <v>60968</v>
      </c>
      <c r="F14" s="73">
        <v>58232</v>
      </c>
      <c r="G14" s="73">
        <v>196</v>
      </c>
      <c r="H14" s="73">
        <f t="shared" si="1"/>
        <v>58428</v>
      </c>
      <c r="I14" s="74">
        <f t="shared" si="2"/>
        <v>98.9</v>
      </c>
      <c r="J14" s="74">
        <f t="shared" si="2"/>
        <v>9.39</v>
      </c>
      <c r="K14" s="74">
        <f t="shared" si="2"/>
        <v>95.83</v>
      </c>
      <c r="L14" s="80">
        <v>97.18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89410</v>
      </c>
      <c r="D15" s="51">
        <v>2992</v>
      </c>
      <c r="E15" s="51">
        <f t="shared" si="0"/>
        <v>92402</v>
      </c>
      <c r="F15" s="51">
        <v>88249</v>
      </c>
      <c r="G15" s="51">
        <v>233</v>
      </c>
      <c r="H15" s="51">
        <f t="shared" si="1"/>
        <v>88482</v>
      </c>
      <c r="I15" s="59">
        <f t="shared" si="2"/>
        <v>98.7</v>
      </c>
      <c r="J15" s="59">
        <f t="shared" si="2"/>
        <v>7.79</v>
      </c>
      <c r="K15" s="59">
        <f t="shared" si="2"/>
        <v>95.76</v>
      </c>
      <c r="L15" s="79">
        <v>96.76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85220</v>
      </c>
      <c r="D16" s="51">
        <v>5468</v>
      </c>
      <c r="E16" s="51">
        <f t="shared" si="0"/>
        <v>90688</v>
      </c>
      <c r="F16" s="51">
        <v>84057</v>
      </c>
      <c r="G16" s="51">
        <v>350</v>
      </c>
      <c r="H16" s="51">
        <f t="shared" si="1"/>
        <v>84407</v>
      </c>
      <c r="I16" s="59">
        <f t="shared" si="2"/>
        <v>98.64</v>
      </c>
      <c r="J16" s="59">
        <f t="shared" si="2"/>
        <v>6.4</v>
      </c>
      <c r="K16" s="59">
        <f t="shared" si="2"/>
        <v>93.07</v>
      </c>
      <c r="L16" s="79">
        <v>93.92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157087</v>
      </c>
      <c r="D17" s="51">
        <v>1269</v>
      </c>
      <c r="E17" s="51">
        <f t="shared" si="0"/>
        <v>158356</v>
      </c>
      <c r="F17" s="51">
        <v>155435</v>
      </c>
      <c r="G17" s="51">
        <v>461</v>
      </c>
      <c r="H17" s="51">
        <f t="shared" si="1"/>
        <v>155896</v>
      </c>
      <c r="I17" s="59">
        <f t="shared" si="2"/>
        <v>98.95</v>
      </c>
      <c r="J17" s="59">
        <f t="shared" si="2"/>
        <v>36.33</v>
      </c>
      <c r="K17" s="59">
        <f t="shared" si="2"/>
        <v>98.45</v>
      </c>
      <c r="L17" s="79">
        <v>98.98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57690</v>
      </c>
      <c r="D18" s="51">
        <v>1834</v>
      </c>
      <c r="E18" s="51">
        <f t="shared" si="0"/>
        <v>59524</v>
      </c>
      <c r="F18" s="51">
        <v>56887</v>
      </c>
      <c r="G18" s="51">
        <v>444</v>
      </c>
      <c r="H18" s="51">
        <f t="shared" si="1"/>
        <v>57331</v>
      </c>
      <c r="I18" s="59">
        <f t="shared" si="2"/>
        <v>98.61</v>
      </c>
      <c r="J18" s="59">
        <f t="shared" si="2"/>
        <v>24.21</v>
      </c>
      <c r="K18" s="59">
        <f t="shared" si="2"/>
        <v>96.32</v>
      </c>
      <c r="L18" s="79">
        <v>96.38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242671</v>
      </c>
      <c r="D19" s="73">
        <v>3592</v>
      </c>
      <c r="E19" s="73">
        <f t="shared" si="0"/>
        <v>246263</v>
      </c>
      <c r="F19" s="73">
        <v>237947</v>
      </c>
      <c r="G19" s="73">
        <v>680</v>
      </c>
      <c r="H19" s="73">
        <f t="shared" si="1"/>
        <v>238627</v>
      </c>
      <c r="I19" s="74">
        <f t="shared" si="2"/>
        <v>98.05</v>
      </c>
      <c r="J19" s="74">
        <f t="shared" si="2"/>
        <v>18.93</v>
      </c>
      <c r="K19" s="74">
        <f t="shared" si="2"/>
        <v>96.9</v>
      </c>
      <c r="L19" s="80">
        <v>98.43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72766</v>
      </c>
      <c r="D20" s="51">
        <v>4446</v>
      </c>
      <c r="E20" s="51">
        <f t="shared" si="0"/>
        <v>77212</v>
      </c>
      <c r="F20" s="51">
        <v>72276</v>
      </c>
      <c r="G20" s="51">
        <v>362</v>
      </c>
      <c r="H20" s="51">
        <f t="shared" si="1"/>
        <v>72638</v>
      </c>
      <c r="I20" s="59">
        <f t="shared" si="2"/>
        <v>99.33</v>
      </c>
      <c r="J20" s="59">
        <f t="shared" si="2"/>
        <v>8.14</v>
      </c>
      <c r="K20" s="59">
        <f t="shared" si="2"/>
        <v>94.08</v>
      </c>
      <c r="L20" s="79">
        <v>93.51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55473</v>
      </c>
      <c r="D21" s="51">
        <v>1931</v>
      </c>
      <c r="E21" s="51">
        <f t="shared" si="0"/>
        <v>57404</v>
      </c>
      <c r="F21" s="51">
        <v>55128</v>
      </c>
      <c r="G21" s="51">
        <v>508</v>
      </c>
      <c r="H21" s="51">
        <f t="shared" si="1"/>
        <v>55636</v>
      </c>
      <c r="I21" s="59">
        <f t="shared" si="2"/>
        <v>99.38</v>
      </c>
      <c r="J21" s="59">
        <f t="shared" si="2"/>
        <v>26.31</v>
      </c>
      <c r="K21" s="59">
        <f t="shared" si="2"/>
        <v>96.92</v>
      </c>
      <c r="L21" s="79">
        <v>96.74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64065</v>
      </c>
      <c r="D22" s="51">
        <v>3099</v>
      </c>
      <c r="E22" s="51">
        <f t="shared" si="0"/>
        <v>67164</v>
      </c>
      <c r="F22" s="51">
        <v>63149</v>
      </c>
      <c r="G22" s="51">
        <v>1933</v>
      </c>
      <c r="H22" s="51">
        <f t="shared" si="1"/>
        <v>65082</v>
      </c>
      <c r="I22" s="59">
        <f t="shared" si="2"/>
        <v>98.57</v>
      </c>
      <c r="J22" s="59">
        <f t="shared" si="2"/>
        <v>62.37</v>
      </c>
      <c r="K22" s="59">
        <f t="shared" si="2"/>
        <v>96.9</v>
      </c>
      <c r="L22" s="79">
        <v>95.2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16343</v>
      </c>
      <c r="D23" s="51">
        <v>0</v>
      </c>
      <c r="E23" s="51">
        <f t="shared" si="0"/>
        <v>16343</v>
      </c>
      <c r="F23" s="51">
        <v>16343</v>
      </c>
      <c r="G23" s="51">
        <v>0</v>
      </c>
      <c r="H23" s="51">
        <f t="shared" si="1"/>
        <v>16343</v>
      </c>
      <c r="I23" s="59">
        <f t="shared" si="2"/>
        <v>100</v>
      </c>
      <c r="J23" s="59" t="str">
        <f t="shared" si="2"/>
        <v>-</v>
      </c>
      <c r="K23" s="59">
        <f t="shared" si="2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2978</v>
      </c>
      <c r="D24" s="73">
        <v>50</v>
      </c>
      <c r="E24" s="73">
        <f t="shared" si="0"/>
        <v>3028</v>
      </c>
      <c r="F24" s="73">
        <v>2978</v>
      </c>
      <c r="G24" s="73">
        <v>0</v>
      </c>
      <c r="H24" s="73">
        <f t="shared" si="1"/>
        <v>2978</v>
      </c>
      <c r="I24" s="74">
        <f t="shared" si="2"/>
        <v>100</v>
      </c>
      <c r="J24" s="74">
        <f t="shared" si="2"/>
        <v>0</v>
      </c>
      <c r="K24" s="74">
        <f t="shared" si="2"/>
        <v>98.35</v>
      </c>
      <c r="L24" s="80">
        <v>98.11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5073</v>
      </c>
      <c r="D25" s="51">
        <v>0</v>
      </c>
      <c r="E25" s="51">
        <f t="shared" si="0"/>
        <v>5073</v>
      </c>
      <c r="F25" s="51">
        <v>5073</v>
      </c>
      <c r="G25" s="51">
        <v>0</v>
      </c>
      <c r="H25" s="51">
        <f t="shared" si="1"/>
        <v>5073</v>
      </c>
      <c r="I25" s="59">
        <f t="shared" si="2"/>
        <v>100</v>
      </c>
      <c r="J25" s="59" t="str">
        <f t="shared" si="2"/>
        <v>-</v>
      </c>
      <c r="K25" s="59">
        <f t="shared" si="2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23395</v>
      </c>
      <c r="D26" s="51">
        <v>850</v>
      </c>
      <c r="E26" s="51">
        <f t="shared" si="0"/>
        <v>24245</v>
      </c>
      <c r="F26" s="51">
        <v>23124</v>
      </c>
      <c r="G26" s="51">
        <v>0</v>
      </c>
      <c r="H26" s="51">
        <f t="shared" si="1"/>
        <v>23124</v>
      </c>
      <c r="I26" s="59">
        <f t="shared" si="2"/>
        <v>98.84</v>
      </c>
      <c r="J26" s="59">
        <f t="shared" si="2"/>
        <v>0</v>
      </c>
      <c r="K26" s="59">
        <f t="shared" si="2"/>
        <v>95.38</v>
      </c>
      <c r="L26" s="79">
        <v>95.44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10252</v>
      </c>
      <c r="D27" s="51">
        <v>130</v>
      </c>
      <c r="E27" s="51">
        <f t="shared" si="0"/>
        <v>10382</v>
      </c>
      <c r="F27" s="51">
        <v>10252</v>
      </c>
      <c r="G27" s="51">
        <v>0</v>
      </c>
      <c r="H27" s="51">
        <f t="shared" si="1"/>
        <v>10252</v>
      </c>
      <c r="I27" s="59">
        <f t="shared" si="2"/>
        <v>100</v>
      </c>
      <c r="J27" s="59">
        <f t="shared" si="2"/>
        <v>0</v>
      </c>
      <c r="K27" s="59">
        <f t="shared" si="2"/>
        <v>98.75</v>
      </c>
      <c r="L27" s="79">
        <v>98.73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19204</v>
      </c>
      <c r="D28" s="51">
        <v>800</v>
      </c>
      <c r="E28" s="51">
        <f t="shared" si="0"/>
        <v>20004</v>
      </c>
      <c r="F28" s="51">
        <v>19044</v>
      </c>
      <c r="G28" s="51">
        <v>0</v>
      </c>
      <c r="H28" s="51">
        <f t="shared" si="1"/>
        <v>19044</v>
      </c>
      <c r="I28" s="59">
        <f t="shared" si="2"/>
        <v>99.17</v>
      </c>
      <c r="J28" s="59">
        <f t="shared" si="2"/>
        <v>0</v>
      </c>
      <c r="K28" s="59">
        <f t="shared" si="2"/>
        <v>95.2</v>
      </c>
      <c r="L28" s="79">
        <v>96.03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9824</v>
      </c>
      <c r="D29" s="73">
        <v>252</v>
      </c>
      <c r="E29" s="73">
        <f t="shared" si="0"/>
        <v>10076</v>
      </c>
      <c r="F29" s="73">
        <v>9824</v>
      </c>
      <c r="G29" s="73">
        <v>27</v>
      </c>
      <c r="H29" s="73">
        <f t="shared" si="1"/>
        <v>9851</v>
      </c>
      <c r="I29" s="74">
        <f t="shared" si="2"/>
        <v>100</v>
      </c>
      <c r="J29" s="74">
        <f t="shared" si="2"/>
        <v>10.71</v>
      </c>
      <c r="K29" s="74">
        <f t="shared" si="2"/>
        <v>97.77</v>
      </c>
      <c r="L29" s="80">
        <v>97.58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8661</v>
      </c>
      <c r="D30" s="51">
        <v>150</v>
      </c>
      <c r="E30" s="51">
        <f t="shared" si="0"/>
        <v>8811</v>
      </c>
      <c r="F30" s="51">
        <v>8661</v>
      </c>
      <c r="G30" s="51">
        <v>0</v>
      </c>
      <c r="H30" s="51">
        <f t="shared" si="1"/>
        <v>8661</v>
      </c>
      <c r="I30" s="59">
        <f t="shared" si="2"/>
        <v>100</v>
      </c>
      <c r="J30" s="59">
        <f t="shared" si="2"/>
        <v>0</v>
      </c>
      <c r="K30" s="59">
        <f t="shared" si="2"/>
        <v>98.3</v>
      </c>
      <c r="L30" s="79">
        <v>98.35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9453</v>
      </c>
      <c r="D31" s="51">
        <v>0</v>
      </c>
      <c r="E31" s="51">
        <f t="shared" si="0"/>
        <v>9453</v>
      </c>
      <c r="F31" s="51">
        <v>9453</v>
      </c>
      <c r="G31" s="51">
        <v>0</v>
      </c>
      <c r="H31" s="51">
        <f t="shared" si="1"/>
        <v>9453</v>
      </c>
      <c r="I31" s="59">
        <f t="shared" si="2"/>
        <v>100</v>
      </c>
      <c r="J31" s="59" t="str">
        <f t="shared" si="2"/>
        <v>-</v>
      </c>
      <c r="K31" s="59">
        <f t="shared" si="2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36183</v>
      </c>
      <c r="D32" s="51">
        <v>492</v>
      </c>
      <c r="E32" s="51">
        <f t="shared" si="0"/>
        <v>36675</v>
      </c>
      <c r="F32" s="51">
        <v>36133</v>
      </c>
      <c r="G32" s="51">
        <v>0</v>
      </c>
      <c r="H32" s="51">
        <f t="shared" si="1"/>
        <v>36133</v>
      </c>
      <c r="I32" s="59">
        <f t="shared" si="2"/>
        <v>99.86</v>
      </c>
      <c r="J32" s="59">
        <f t="shared" si="2"/>
        <v>0</v>
      </c>
      <c r="K32" s="59">
        <f t="shared" si="2"/>
        <v>98.52</v>
      </c>
      <c r="L32" s="79">
        <v>98.43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22887</v>
      </c>
      <c r="D33" s="51">
        <v>363</v>
      </c>
      <c r="E33" s="51">
        <f t="shared" si="0"/>
        <v>23250</v>
      </c>
      <c r="F33" s="51">
        <v>22222</v>
      </c>
      <c r="G33" s="51">
        <v>75</v>
      </c>
      <c r="H33" s="51">
        <f t="shared" si="1"/>
        <v>22297</v>
      </c>
      <c r="I33" s="59">
        <f t="shared" si="2"/>
        <v>97.09</v>
      </c>
      <c r="J33" s="59">
        <f t="shared" si="2"/>
        <v>20.66</v>
      </c>
      <c r="K33" s="59">
        <f t="shared" si="2"/>
        <v>95.9</v>
      </c>
      <c r="L33" s="79">
        <v>98.42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10286</v>
      </c>
      <c r="D34" s="73">
        <v>0</v>
      </c>
      <c r="E34" s="73">
        <f t="shared" si="0"/>
        <v>10286</v>
      </c>
      <c r="F34" s="73">
        <v>10286</v>
      </c>
      <c r="G34" s="73">
        <v>0</v>
      </c>
      <c r="H34" s="73">
        <f t="shared" si="1"/>
        <v>10286</v>
      </c>
      <c r="I34" s="74">
        <f t="shared" si="2"/>
        <v>100</v>
      </c>
      <c r="J34" s="74" t="str">
        <f t="shared" si="2"/>
        <v>-</v>
      </c>
      <c r="K34" s="74">
        <f t="shared" si="2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2965637</v>
      </c>
      <c r="D35" s="54">
        <f t="shared" si="3"/>
        <v>80858</v>
      </c>
      <c r="E35" s="54">
        <f t="shared" si="3"/>
        <v>3046495</v>
      </c>
      <c r="F35" s="54">
        <f t="shared" si="3"/>
        <v>2915305</v>
      </c>
      <c r="G35" s="54">
        <f t="shared" si="3"/>
        <v>15158</v>
      </c>
      <c r="H35" s="54">
        <f t="shared" si="3"/>
        <v>2930463</v>
      </c>
      <c r="I35" s="61">
        <f t="shared" si="2"/>
        <v>98.3</v>
      </c>
      <c r="J35" s="61">
        <f t="shared" si="2"/>
        <v>18.75</v>
      </c>
      <c r="K35" s="61">
        <f t="shared" si="2"/>
        <v>96.19</v>
      </c>
      <c r="L35" s="81">
        <v>97.18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13" orientation="portrait" useFirstPageNumber="1" r:id="rId1"/>
  <headerFooter scaleWithDoc="0" alignWithMargins="0">
    <oddFooter>&amp;C-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M35"/>
  <sheetViews>
    <sheetView view="pageBreakPreview" zoomScaleNormal="85" zoomScaleSheetLayoutView="100" workbookViewId="0">
      <selection activeCell="F20" sqref="F20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令和２年度　市町村税の徴収実績調</v>
      </c>
    </row>
    <row r="2" spans="1:13" ht="20.100000000000001" customHeight="1" x14ac:dyDescent="0.15">
      <c r="A2" s="14" t="s">
        <v>101</v>
      </c>
    </row>
    <row r="3" spans="1:13" ht="20.100000000000001" customHeight="1" x14ac:dyDescent="0.15"/>
    <row r="4" spans="1:13" ht="20.100000000000001" customHeight="1" x14ac:dyDescent="0.15">
      <c r="A4" s="14" t="s">
        <v>21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44</v>
      </c>
      <c r="D6" s="55"/>
      <c r="E6" s="56"/>
      <c r="F6" s="91" t="s">
        <v>63</v>
      </c>
      <c r="G6" s="92"/>
      <c r="H6" s="93"/>
      <c r="I6" s="46" t="s">
        <v>66</v>
      </c>
      <c r="J6" s="55"/>
      <c r="K6" s="55"/>
      <c r="L6" s="76"/>
      <c r="M6" s="101" t="s">
        <v>131</v>
      </c>
    </row>
    <row r="7" spans="1:13" ht="20.100000000000001" customHeight="1" x14ac:dyDescent="0.15">
      <c r="A7" s="18"/>
      <c r="B7" s="67"/>
      <c r="C7" s="47" t="s">
        <v>1</v>
      </c>
      <c r="D7" s="47" t="s">
        <v>6</v>
      </c>
      <c r="E7" s="47" t="s">
        <v>10</v>
      </c>
      <c r="F7" s="47" t="s">
        <v>1</v>
      </c>
      <c r="G7" s="47" t="s">
        <v>6</v>
      </c>
      <c r="H7" s="47" t="s">
        <v>10</v>
      </c>
      <c r="I7" s="97" t="s">
        <v>109</v>
      </c>
      <c r="J7" s="97" t="s">
        <v>110</v>
      </c>
      <c r="K7" s="97" t="s">
        <v>111</v>
      </c>
      <c r="L7" s="104" t="s">
        <v>4</v>
      </c>
      <c r="M7" s="102"/>
    </row>
    <row r="8" spans="1:13" ht="20.100000000000001" customHeight="1" x14ac:dyDescent="0.15">
      <c r="A8" s="18"/>
      <c r="B8" s="67"/>
      <c r="C8" s="48" t="s">
        <v>113</v>
      </c>
      <c r="D8" s="48" t="s">
        <v>114</v>
      </c>
      <c r="E8" s="48" t="s">
        <v>106</v>
      </c>
      <c r="F8" s="48" t="s">
        <v>37</v>
      </c>
      <c r="G8" s="48" t="s">
        <v>17</v>
      </c>
      <c r="H8" s="48" t="s">
        <v>115</v>
      </c>
      <c r="I8" s="98"/>
      <c r="J8" s="98"/>
      <c r="K8" s="98"/>
      <c r="L8" s="105"/>
      <c r="M8" s="102"/>
    </row>
    <row r="9" spans="1:13" ht="20.100000000000001" customHeight="1" x14ac:dyDescent="0.15">
      <c r="A9" s="19" t="s">
        <v>24</v>
      </c>
      <c r="B9" s="68"/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67</v>
      </c>
      <c r="J9" s="49" t="s">
        <v>67</v>
      </c>
      <c r="K9" s="49" t="s">
        <v>67</v>
      </c>
      <c r="L9" s="77" t="s">
        <v>67</v>
      </c>
      <c r="M9" s="103"/>
    </row>
    <row r="10" spans="1:13" ht="20.100000000000001" customHeight="1" x14ac:dyDescent="0.15">
      <c r="A10" s="64">
        <v>1</v>
      </c>
      <c r="B10" s="69" t="s">
        <v>58</v>
      </c>
      <c r="C10" s="50">
        <v>2260409</v>
      </c>
      <c r="D10" s="50">
        <v>3636</v>
      </c>
      <c r="E10" s="50">
        <f t="shared" ref="E10:E34" si="0">SUM(C10:D10)</f>
        <v>2264045</v>
      </c>
      <c r="F10" s="50">
        <v>2212358</v>
      </c>
      <c r="G10" s="50">
        <v>841</v>
      </c>
      <c r="H10" s="50">
        <f t="shared" ref="H10:H34" si="1">SUM(F10:G10)</f>
        <v>2213199</v>
      </c>
      <c r="I10" s="58">
        <f t="shared" ref="I10:K35" si="2">IF(ISERROR(ROUND(F10/C10*100,2)),"-",ROUND(F10/C10*100,2))</f>
        <v>97.87</v>
      </c>
      <c r="J10" s="58">
        <f t="shared" si="2"/>
        <v>23.13</v>
      </c>
      <c r="K10" s="58">
        <f t="shared" si="2"/>
        <v>97.75</v>
      </c>
      <c r="L10" s="58">
        <v>99.88</v>
      </c>
      <c r="M10" s="82">
        <v>1</v>
      </c>
    </row>
    <row r="11" spans="1:13" ht="20.100000000000001" customHeight="1" x14ac:dyDescent="0.15">
      <c r="A11" s="64">
        <v>2</v>
      </c>
      <c r="B11" s="70" t="s">
        <v>27</v>
      </c>
      <c r="C11" s="51">
        <v>227120</v>
      </c>
      <c r="D11" s="51">
        <v>4010</v>
      </c>
      <c r="E11" s="51">
        <f t="shared" si="0"/>
        <v>231130</v>
      </c>
      <c r="F11" s="51">
        <v>222692</v>
      </c>
      <c r="G11" s="51">
        <v>56</v>
      </c>
      <c r="H11" s="51">
        <f t="shared" si="1"/>
        <v>222748</v>
      </c>
      <c r="I11" s="59">
        <f t="shared" si="2"/>
        <v>98.05</v>
      </c>
      <c r="J11" s="59">
        <f t="shared" si="2"/>
        <v>1.4</v>
      </c>
      <c r="K11" s="59">
        <f t="shared" si="2"/>
        <v>96.37</v>
      </c>
      <c r="L11" s="59">
        <v>98.74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300411</v>
      </c>
      <c r="D12" s="51">
        <v>224</v>
      </c>
      <c r="E12" s="51">
        <f t="shared" si="0"/>
        <v>300635</v>
      </c>
      <c r="F12" s="51">
        <v>294315</v>
      </c>
      <c r="G12" s="51">
        <v>7</v>
      </c>
      <c r="H12" s="51">
        <f t="shared" si="1"/>
        <v>294322</v>
      </c>
      <c r="I12" s="59">
        <f t="shared" si="2"/>
        <v>97.97</v>
      </c>
      <c r="J12" s="59">
        <f t="shared" si="2"/>
        <v>3.13</v>
      </c>
      <c r="K12" s="59">
        <f t="shared" si="2"/>
        <v>97.9</v>
      </c>
      <c r="L12" s="59">
        <v>99.61</v>
      </c>
      <c r="M12" s="83">
        <v>3</v>
      </c>
    </row>
    <row r="13" spans="1:13" ht="20.100000000000001" customHeight="1" x14ac:dyDescent="0.15">
      <c r="A13" s="64">
        <v>4</v>
      </c>
      <c r="B13" s="70" t="s">
        <v>3</v>
      </c>
      <c r="C13" s="51">
        <v>304435</v>
      </c>
      <c r="D13" s="51">
        <v>3675</v>
      </c>
      <c r="E13" s="51">
        <f t="shared" si="0"/>
        <v>308110</v>
      </c>
      <c r="F13" s="51">
        <v>300391</v>
      </c>
      <c r="G13" s="51">
        <v>574</v>
      </c>
      <c r="H13" s="51">
        <f t="shared" si="1"/>
        <v>300965</v>
      </c>
      <c r="I13" s="59">
        <f t="shared" si="2"/>
        <v>98.67</v>
      </c>
      <c r="J13" s="59">
        <f t="shared" si="2"/>
        <v>15.62</v>
      </c>
      <c r="K13" s="59">
        <f t="shared" si="2"/>
        <v>97.68</v>
      </c>
      <c r="L13" s="59">
        <v>99.12</v>
      </c>
      <c r="M13" s="83">
        <v>4</v>
      </c>
    </row>
    <row r="14" spans="1:13" ht="20.100000000000001" customHeight="1" x14ac:dyDescent="0.15">
      <c r="A14" s="65">
        <v>5</v>
      </c>
      <c r="B14" s="71" t="s">
        <v>14</v>
      </c>
      <c r="C14" s="73">
        <v>135369</v>
      </c>
      <c r="D14" s="73">
        <v>24</v>
      </c>
      <c r="E14" s="73">
        <f t="shared" si="0"/>
        <v>135393</v>
      </c>
      <c r="F14" s="73">
        <v>135038</v>
      </c>
      <c r="G14" s="73">
        <v>0</v>
      </c>
      <c r="H14" s="73">
        <f t="shared" si="1"/>
        <v>135038</v>
      </c>
      <c r="I14" s="74">
        <f t="shared" si="2"/>
        <v>99.76</v>
      </c>
      <c r="J14" s="74">
        <f t="shared" si="2"/>
        <v>0</v>
      </c>
      <c r="K14" s="74">
        <f t="shared" si="2"/>
        <v>99.74</v>
      </c>
      <c r="L14" s="74">
        <v>99.55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208123</v>
      </c>
      <c r="D15" s="51">
        <v>183</v>
      </c>
      <c r="E15" s="51">
        <f t="shared" si="0"/>
        <v>208306</v>
      </c>
      <c r="F15" s="51">
        <v>207783</v>
      </c>
      <c r="G15" s="51">
        <v>0</v>
      </c>
      <c r="H15" s="51">
        <f t="shared" si="1"/>
        <v>207783</v>
      </c>
      <c r="I15" s="59">
        <f t="shared" si="2"/>
        <v>99.84</v>
      </c>
      <c r="J15" s="59">
        <f t="shared" si="2"/>
        <v>0</v>
      </c>
      <c r="K15" s="59">
        <f t="shared" si="2"/>
        <v>99.75</v>
      </c>
      <c r="L15" s="59">
        <v>99.42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98189</v>
      </c>
      <c r="D16" s="51">
        <v>116</v>
      </c>
      <c r="E16" s="51">
        <f t="shared" si="0"/>
        <v>98305</v>
      </c>
      <c r="F16" s="51">
        <v>98021</v>
      </c>
      <c r="G16" s="51">
        <v>6</v>
      </c>
      <c r="H16" s="51">
        <f t="shared" si="1"/>
        <v>98027</v>
      </c>
      <c r="I16" s="59">
        <f t="shared" si="2"/>
        <v>99.83</v>
      </c>
      <c r="J16" s="59">
        <f t="shared" si="2"/>
        <v>5.17</v>
      </c>
      <c r="K16" s="59">
        <f t="shared" si="2"/>
        <v>99.72</v>
      </c>
      <c r="L16" s="59">
        <v>99.91</v>
      </c>
      <c r="M16" s="83">
        <v>7</v>
      </c>
    </row>
    <row r="17" spans="1:13" ht="20.100000000000001" customHeight="1" x14ac:dyDescent="0.15">
      <c r="A17" s="64">
        <v>8</v>
      </c>
      <c r="B17" s="70" t="s">
        <v>29</v>
      </c>
      <c r="C17" s="51">
        <v>232666</v>
      </c>
      <c r="D17" s="51">
        <v>1880</v>
      </c>
      <c r="E17" s="51">
        <f t="shared" si="0"/>
        <v>234546</v>
      </c>
      <c r="F17" s="51">
        <v>230218</v>
      </c>
      <c r="G17" s="51">
        <v>684</v>
      </c>
      <c r="H17" s="51">
        <f t="shared" si="1"/>
        <v>230902</v>
      </c>
      <c r="I17" s="59">
        <f t="shared" si="2"/>
        <v>98.95</v>
      </c>
      <c r="J17" s="59">
        <f t="shared" si="2"/>
        <v>36.380000000000003</v>
      </c>
      <c r="K17" s="59">
        <f t="shared" si="2"/>
        <v>98.45</v>
      </c>
      <c r="L17" s="59">
        <v>98.99</v>
      </c>
      <c r="M17" s="83">
        <v>8</v>
      </c>
    </row>
    <row r="18" spans="1:13" ht="20.100000000000001" customHeight="1" x14ac:dyDescent="0.15">
      <c r="A18" s="64">
        <v>9</v>
      </c>
      <c r="B18" s="70" t="s">
        <v>35</v>
      </c>
      <c r="C18" s="51">
        <v>63975</v>
      </c>
      <c r="D18" s="51">
        <v>115</v>
      </c>
      <c r="E18" s="51">
        <f t="shared" si="0"/>
        <v>64090</v>
      </c>
      <c r="F18" s="51">
        <v>63901</v>
      </c>
      <c r="G18" s="51">
        <v>99</v>
      </c>
      <c r="H18" s="51">
        <f t="shared" si="1"/>
        <v>64000</v>
      </c>
      <c r="I18" s="59">
        <f t="shared" si="2"/>
        <v>99.88</v>
      </c>
      <c r="J18" s="59">
        <f t="shared" si="2"/>
        <v>86.09</v>
      </c>
      <c r="K18" s="59">
        <f t="shared" si="2"/>
        <v>99.86</v>
      </c>
      <c r="L18" s="59">
        <v>99.8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331205</v>
      </c>
      <c r="D19" s="73">
        <v>4902</v>
      </c>
      <c r="E19" s="73">
        <f t="shared" si="0"/>
        <v>336107</v>
      </c>
      <c r="F19" s="73">
        <v>324709</v>
      </c>
      <c r="G19" s="73">
        <v>927</v>
      </c>
      <c r="H19" s="73">
        <f t="shared" si="1"/>
        <v>325636</v>
      </c>
      <c r="I19" s="74">
        <f t="shared" si="2"/>
        <v>98.04</v>
      </c>
      <c r="J19" s="74">
        <f t="shared" si="2"/>
        <v>18.91</v>
      </c>
      <c r="K19" s="74">
        <f t="shared" si="2"/>
        <v>96.88</v>
      </c>
      <c r="L19" s="74">
        <v>98.43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68549</v>
      </c>
      <c r="D20" s="51">
        <v>49</v>
      </c>
      <c r="E20" s="51">
        <f t="shared" si="0"/>
        <v>68598</v>
      </c>
      <c r="F20" s="51">
        <v>68543</v>
      </c>
      <c r="G20" s="51">
        <v>0</v>
      </c>
      <c r="H20" s="51">
        <f t="shared" si="1"/>
        <v>68543</v>
      </c>
      <c r="I20" s="59">
        <f t="shared" si="2"/>
        <v>99.99</v>
      </c>
      <c r="J20" s="59">
        <f t="shared" si="2"/>
        <v>0</v>
      </c>
      <c r="K20" s="59">
        <f t="shared" si="2"/>
        <v>99.92</v>
      </c>
      <c r="L20" s="59">
        <v>99.74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38934</v>
      </c>
      <c r="D21" s="51">
        <v>0</v>
      </c>
      <c r="E21" s="51">
        <f t="shared" si="0"/>
        <v>38934</v>
      </c>
      <c r="F21" s="51">
        <v>38933</v>
      </c>
      <c r="G21" s="51">
        <v>0</v>
      </c>
      <c r="H21" s="51">
        <f t="shared" si="1"/>
        <v>38933</v>
      </c>
      <c r="I21" s="59">
        <f t="shared" si="2"/>
        <v>100</v>
      </c>
      <c r="J21" s="59" t="str">
        <f t="shared" si="2"/>
        <v>-</v>
      </c>
      <c r="K21" s="59">
        <f t="shared" si="2"/>
        <v>100</v>
      </c>
      <c r="L21" s="5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47756</v>
      </c>
      <c r="D22" s="51">
        <v>80</v>
      </c>
      <c r="E22" s="51">
        <f t="shared" si="0"/>
        <v>47836</v>
      </c>
      <c r="F22" s="51">
        <v>47168</v>
      </c>
      <c r="G22" s="51">
        <v>5</v>
      </c>
      <c r="H22" s="51">
        <f t="shared" si="1"/>
        <v>47173</v>
      </c>
      <c r="I22" s="59">
        <f t="shared" si="2"/>
        <v>98.77</v>
      </c>
      <c r="J22" s="59">
        <f t="shared" si="2"/>
        <v>6.25</v>
      </c>
      <c r="K22" s="59">
        <f t="shared" si="2"/>
        <v>98.61</v>
      </c>
      <c r="L22" s="59">
        <v>99.87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232478</v>
      </c>
      <c r="D23" s="51">
        <v>0</v>
      </c>
      <c r="E23" s="51">
        <f t="shared" si="0"/>
        <v>232478</v>
      </c>
      <c r="F23" s="51">
        <v>232478</v>
      </c>
      <c r="G23" s="51">
        <v>0</v>
      </c>
      <c r="H23" s="51">
        <f t="shared" si="1"/>
        <v>232478</v>
      </c>
      <c r="I23" s="59">
        <f t="shared" si="2"/>
        <v>100</v>
      </c>
      <c r="J23" s="59" t="str">
        <f t="shared" si="2"/>
        <v>-</v>
      </c>
      <c r="K23" s="59">
        <f t="shared" si="2"/>
        <v>100</v>
      </c>
      <c r="L23" s="5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31</v>
      </c>
      <c r="C24" s="73">
        <v>1020</v>
      </c>
      <c r="D24" s="73">
        <v>0</v>
      </c>
      <c r="E24" s="73">
        <f t="shared" si="0"/>
        <v>1020</v>
      </c>
      <c r="F24" s="73">
        <v>1020</v>
      </c>
      <c r="G24" s="73">
        <v>0</v>
      </c>
      <c r="H24" s="73">
        <f t="shared" si="1"/>
        <v>1020</v>
      </c>
      <c r="I24" s="74">
        <f t="shared" si="2"/>
        <v>100</v>
      </c>
      <c r="J24" s="74" t="str">
        <f t="shared" si="2"/>
        <v>-</v>
      </c>
      <c r="K24" s="74">
        <f t="shared" si="2"/>
        <v>100</v>
      </c>
      <c r="L24" s="74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43</v>
      </c>
      <c r="C25" s="51">
        <v>1450</v>
      </c>
      <c r="D25" s="51">
        <v>0</v>
      </c>
      <c r="E25" s="51">
        <f t="shared" si="0"/>
        <v>1450</v>
      </c>
      <c r="F25" s="51">
        <v>1450</v>
      </c>
      <c r="G25" s="51">
        <v>0</v>
      </c>
      <c r="H25" s="51">
        <f t="shared" si="1"/>
        <v>1450</v>
      </c>
      <c r="I25" s="59">
        <f t="shared" si="2"/>
        <v>100</v>
      </c>
      <c r="J25" s="59" t="str">
        <f t="shared" si="2"/>
        <v>-</v>
      </c>
      <c r="K25" s="59">
        <f t="shared" si="2"/>
        <v>100</v>
      </c>
      <c r="L25" s="5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27139</v>
      </c>
      <c r="D26" s="51">
        <v>8</v>
      </c>
      <c r="E26" s="51">
        <f t="shared" si="0"/>
        <v>27147</v>
      </c>
      <c r="F26" s="51">
        <v>27139</v>
      </c>
      <c r="G26" s="51">
        <v>0</v>
      </c>
      <c r="H26" s="51">
        <f t="shared" si="1"/>
        <v>27139</v>
      </c>
      <c r="I26" s="59">
        <f t="shared" si="2"/>
        <v>100</v>
      </c>
      <c r="J26" s="59">
        <f t="shared" si="2"/>
        <v>0</v>
      </c>
      <c r="K26" s="59">
        <f t="shared" si="2"/>
        <v>99.97</v>
      </c>
      <c r="L26" s="59">
        <v>99.85</v>
      </c>
      <c r="M26" s="83">
        <v>17</v>
      </c>
    </row>
    <row r="27" spans="1:13" ht="20.100000000000001" customHeight="1" x14ac:dyDescent="0.15">
      <c r="A27" s="64">
        <v>18</v>
      </c>
      <c r="B27" s="70" t="s">
        <v>100</v>
      </c>
      <c r="C27" s="51">
        <v>12581</v>
      </c>
      <c r="D27" s="51">
        <v>0</v>
      </c>
      <c r="E27" s="51">
        <f t="shared" si="0"/>
        <v>12581</v>
      </c>
      <c r="F27" s="51">
        <v>12581</v>
      </c>
      <c r="G27" s="51">
        <v>0</v>
      </c>
      <c r="H27" s="51">
        <f t="shared" si="1"/>
        <v>12581</v>
      </c>
      <c r="I27" s="59">
        <f t="shared" si="2"/>
        <v>100</v>
      </c>
      <c r="J27" s="59" t="str">
        <f t="shared" si="2"/>
        <v>-</v>
      </c>
      <c r="K27" s="59">
        <f t="shared" si="2"/>
        <v>100</v>
      </c>
      <c r="L27" s="5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45</v>
      </c>
      <c r="C28" s="51">
        <v>7642</v>
      </c>
      <c r="D28" s="51">
        <v>94</v>
      </c>
      <c r="E28" s="51">
        <f t="shared" si="0"/>
        <v>7736</v>
      </c>
      <c r="F28" s="51">
        <v>7639</v>
      </c>
      <c r="G28" s="51">
        <v>0</v>
      </c>
      <c r="H28" s="51">
        <f t="shared" si="1"/>
        <v>7639</v>
      </c>
      <c r="I28" s="59">
        <f t="shared" si="2"/>
        <v>99.96</v>
      </c>
      <c r="J28" s="59">
        <f t="shared" si="2"/>
        <v>0</v>
      </c>
      <c r="K28" s="59">
        <f t="shared" si="2"/>
        <v>98.75</v>
      </c>
      <c r="L28" s="59">
        <v>99.41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4723</v>
      </c>
      <c r="D29" s="73">
        <v>392</v>
      </c>
      <c r="E29" s="73">
        <f t="shared" si="0"/>
        <v>5115</v>
      </c>
      <c r="F29" s="73">
        <v>4723</v>
      </c>
      <c r="G29" s="73">
        <v>0</v>
      </c>
      <c r="H29" s="73">
        <f t="shared" si="1"/>
        <v>4723</v>
      </c>
      <c r="I29" s="74">
        <f t="shared" si="2"/>
        <v>100</v>
      </c>
      <c r="J29" s="74">
        <f t="shared" si="2"/>
        <v>0</v>
      </c>
      <c r="K29" s="74">
        <f t="shared" si="2"/>
        <v>92.34</v>
      </c>
      <c r="L29" s="74">
        <v>94.04</v>
      </c>
      <c r="M29" s="84">
        <v>20</v>
      </c>
    </row>
    <row r="30" spans="1:13" ht="20.100000000000001" customHeight="1" x14ac:dyDescent="0.15">
      <c r="A30" s="64">
        <v>21</v>
      </c>
      <c r="B30" s="70" t="s">
        <v>48</v>
      </c>
      <c r="C30" s="51">
        <v>4878</v>
      </c>
      <c r="D30" s="51">
        <v>0</v>
      </c>
      <c r="E30" s="51">
        <f t="shared" si="0"/>
        <v>4878</v>
      </c>
      <c r="F30" s="51">
        <v>4878</v>
      </c>
      <c r="G30" s="51">
        <v>0</v>
      </c>
      <c r="H30" s="51">
        <f t="shared" si="1"/>
        <v>4878</v>
      </c>
      <c r="I30" s="59">
        <f t="shared" si="2"/>
        <v>100</v>
      </c>
      <c r="J30" s="59" t="str">
        <f t="shared" si="2"/>
        <v>-</v>
      </c>
      <c r="K30" s="59">
        <f t="shared" si="2"/>
        <v>100</v>
      </c>
      <c r="L30" s="5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8170</v>
      </c>
      <c r="D31" s="51">
        <v>0</v>
      </c>
      <c r="E31" s="51">
        <f t="shared" si="0"/>
        <v>8170</v>
      </c>
      <c r="F31" s="51">
        <v>8170</v>
      </c>
      <c r="G31" s="51">
        <v>0</v>
      </c>
      <c r="H31" s="51">
        <f t="shared" si="1"/>
        <v>8170</v>
      </c>
      <c r="I31" s="59">
        <f t="shared" si="2"/>
        <v>100</v>
      </c>
      <c r="J31" s="59" t="str">
        <f t="shared" si="2"/>
        <v>-</v>
      </c>
      <c r="K31" s="59">
        <f t="shared" si="2"/>
        <v>100</v>
      </c>
      <c r="L31" s="5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53</v>
      </c>
      <c r="C32" s="51">
        <v>24205</v>
      </c>
      <c r="D32" s="51">
        <v>2</v>
      </c>
      <c r="E32" s="51">
        <f t="shared" si="0"/>
        <v>24207</v>
      </c>
      <c r="F32" s="51">
        <v>24205</v>
      </c>
      <c r="G32" s="51">
        <v>0</v>
      </c>
      <c r="H32" s="51">
        <f t="shared" si="1"/>
        <v>24205</v>
      </c>
      <c r="I32" s="59">
        <f t="shared" si="2"/>
        <v>100</v>
      </c>
      <c r="J32" s="59">
        <f t="shared" si="2"/>
        <v>0</v>
      </c>
      <c r="K32" s="59">
        <f t="shared" si="2"/>
        <v>99.99</v>
      </c>
      <c r="L32" s="59">
        <v>99.99</v>
      </c>
      <c r="M32" s="83">
        <v>23</v>
      </c>
    </row>
    <row r="33" spans="1:13" ht="20.100000000000001" customHeight="1" x14ac:dyDescent="0.15">
      <c r="A33" s="64">
        <v>24</v>
      </c>
      <c r="B33" s="70" t="s">
        <v>55</v>
      </c>
      <c r="C33" s="51">
        <v>15417</v>
      </c>
      <c r="D33" s="51">
        <v>1</v>
      </c>
      <c r="E33" s="51">
        <f t="shared" si="0"/>
        <v>15418</v>
      </c>
      <c r="F33" s="51">
        <v>14994</v>
      </c>
      <c r="G33" s="51">
        <v>0</v>
      </c>
      <c r="H33" s="51">
        <f t="shared" si="1"/>
        <v>14994</v>
      </c>
      <c r="I33" s="59">
        <f t="shared" si="2"/>
        <v>97.26</v>
      </c>
      <c r="J33" s="59">
        <f t="shared" si="2"/>
        <v>0</v>
      </c>
      <c r="K33" s="59">
        <f t="shared" si="2"/>
        <v>97.25</v>
      </c>
      <c r="L33" s="59">
        <v>100</v>
      </c>
      <c r="M33" s="83">
        <v>24</v>
      </c>
    </row>
    <row r="34" spans="1:13" ht="20.100000000000001" customHeight="1" x14ac:dyDescent="0.15">
      <c r="A34" s="65">
        <v>25</v>
      </c>
      <c r="B34" s="71" t="s">
        <v>59</v>
      </c>
      <c r="C34" s="73">
        <v>14937</v>
      </c>
      <c r="D34" s="73">
        <v>0</v>
      </c>
      <c r="E34" s="73">
        <f t="shared" si="0"/>
        <v>14937</v>
      </c>
      <c r="F34" s="73">
        <v>14937</v>
      </c>
      <c r="G34" s="73">
        <v>0</v>
      </c>
      <c r="H34" s="73">
        <f t="shared" si="1"/>
        <v>14937</v>
      </c>
      <c r="I34" s="74">
        <f t="shared" si="2"/>
        <v>100</v>
      </c>
      <c r="J34" s="74" t="str">
        <f t="shared" si="2"/>
        <v>-</v>
      </c>
      <c r="K34" s="74">
        <f t="shared" si="2"/>
        <v>100</v>
      </c>
      <c r="L34" s="74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4671781</v>
      </c>
      <c r="D35" s="54">
        <f t="shared" si="3"/>
        <v>19391</v>
      </c>
      <c r="E35" s="54">
        <f t="shared" si="3"/>
        <v>4691172</v>
      </c>
      <c r="F35" s="54">
        <f t="shared" si="3"/>
        <v>4598284</v>
      </c>
      <c r="G35" s="54">
        <f t="shared" si="3"/>
        <v>3199</v>
      </c>
      <c r="H35" s="54">
        <f t="shared" si="3"/>
        <v>4601483</v>
      </c>
      <c r="I35" s="61">
        <f t="shared" si="2"/>
        <v>98.43</v>
      </c>
      <c r="J35" s="61">
        <f t="shared" si="2"/>
        <v>16.5</v>
      </c>
      <c r="K35" s="61">
        <f t="shared" si="2"/>
        <v>98.09</v>
      </c>
      <c r="L35" s="61">
        <v>99.58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15" orientation="portrait" useFirstPageNumber="1" r:id="rId1"/>
  <headerFooter scaleWithDoc="0" alignWithMargins="0">
    <oddFooter>&amp;C- &amp;P -</oddFooter>
  </headerFooter>
  <drawing r:id="rId2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3.1.2.0</vt:lpwstr>
      <vt:lpwstr>3.1.3.0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2022-03-03T07:20:30Z</vt:filetime>
  </property>
</Properties>
</file>