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09010\Desktop\01秋田市\"/>
    </mc:Choice>
  </mc:AlternateContent>
  <xr:revisionPtr revIDLastSave="0" documentId="8_{8FF451EE-EA55-4A54-8FD6-DC740C0B1C63}" xr6:coauthVersionLast="47" xr6:coauthVersionMax="47" xr10:uidLastSave="{00000000-0000-0000-0000-000000000000}"/>
  <workbookProtection workbookAlgorithmName="SHA-512" workbookHashValue="Dqhkaa5EJxHGvevX3UZyDwbYn6yqZB9cRLvyxN63Yqrt6zH/ktoLxj44uqEB62oxZZjSiXVYw357Ou6nzcpQKw==" workbookSaltValue="1q3gyL2eNqX8gcZ9bew79w==" workbookSpinCount="100000" lockStructure="1"/>
  <bookViews>
    <workbookView xWindow="-120" yWindow="-120" windowWidth="29040" windowHeight="15840" xr2:uid="{00000000-000D-0000-FFFF-FFFF00000000}"/>
  </bookViews>
  <sheets>
    <sheet name="法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5" i="4" s="1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5" i="4" s="1"/>
  <c r="BZ6" i="5"/>
  <c r="BY6" i="5"/>
  <c r="BX6" i="5"/>
  <c r="BW6" i="5"/>
  <c r="BV6" i="5"/>
  <c r="BU6" i="5"/>
  <c r="BT6" i="5"/>
  <c r="BS6" i="5"/>
  <c r="BR6" i="5"/>
  <c r="BQ6" i="5"/>
  <c r="BP6" i="5"/>
  <c r="H85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E85" i="4" s="1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AT10" i="4" s="1"/>
  <c r="V6" i="5"/>
  <c r="U6" i="5"/>
  <c r="T6" i="5"/>
  <c r="AT8" i="4" s="1"/>
  <c r="S6" i="5"/>
  <c r="AL8" i="4" s="1"/>
  <c r="R6" i="5"/>
  <c r="Q6" i="5"/>
  <c r="P6" i="5"/>
  <c r="P10" i="4" s="1"/>
  <c r="O6" i="5"/>
  <c r="I10" i="4" s="1"/>
  <c r="N6" i="5"/>
  <c r="M6" i="5"/>
  <c r="L6" i="5"/>
  <c r="W8" i="4" s="1"/>
  <c r="K6" i="5"/>
  <c r="J6" i="5"/>
  <c r="I6" i="5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5" i="4"/>
  <c r="N85" i="4"/>
  <c r="M85" i="4"/>
  <c r="K85" i="4"/>
  <c r="J85" i="4"/>
  <c r="G85" i="4"/>
  <c r="F85" i="4"/>
  <c r="AL10" i="4"/>
  <c r="AD10" i="4"/>
  <c r="W10" i="4"/>
  <c r="B10" i="4"/>
  <c r="BB8" i="4"/>
  <c r="AD8" i="4"/>
  <c r="P8" i="4"/>
  <c r="I8" i="4"/>
  <c r="B8" i="4"/>
</calcChain>
</file>

<file path=xl/sharedStrings.xml><?xml version="1.0" encoding="utf-8"?>
<sst xmlns="http://schemas.openxmlformats.org/spreadsheetml/2006/main" count="253" uniqueCount="118">
  <si>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</si>
  <si>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</si>
  <si>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</si>
  <si>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</si>
  <si>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</si>
  <si>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</si>
  <si>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</si>
  <si>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</si>
  <si>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</si>
  <si>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</si>
  <si>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</si>
  <si>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</si>
  <si>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</si>
  <si>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</si>
  <si>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</si>
  <si>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</si>
  <si>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</si>
  <si>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</si>
  <si>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</si>
  <si>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</si>
  <si>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</si>
  <si>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</si>
  <si>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</si>
  <si>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</si>
  <si>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</si>
  <si>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</si>
  <si>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</si>
  <si>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</si>
  <si>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</si>
  <si>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</si>
  <si>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「経常収支比率」、「累積欠損金比率」、「流動比率」、「有形固定資産減価償却率」及び「管渠老朽化率」については、法非適用企業では算出できないため、法適用企業のみの類似団体平均値及び全国平均を算出しています。</t>
    <rPh sb="3" eb="5">
      <t>ケイジョウ</t>
    </rPh>
    <rPh sb="5" eb="7">
      <t>シュウシ</t>
    </rPh>
    <rPh sb="7" eb="9">
      <t>ヒリツ</t>
    </rPh>
    <rPh sb="12" eb="14">
      <t>ルイセキ</t>
    </rPh>
    <rPh sb="14" eb="17">
      <t>ケッソンキン</t>
    </rPh>
    <rPh sb="17" eb="19">
      <t>ヒリツ</t>
    </rPh>
    <rPh sb="22" eb="24">
      <t>リュウドウ</t>
    </rPh>
    <rPh sb="24" eb="26">
      <t>ヒリツ</t>
    </rPh>
    <rPh sb="29" eb="31">
      <t>ユウケイ</t>
    </rPh>
    <rPh sb="31" eb="35">
      <t>コテイシサン</t>
    </rPh>
    <rPh sb="35" eb="37">
      <t>ゲンカ</t>
    </rPh>
    <rPh sb="37" eb="39">
      <t>ショウキャク</t>
    </rPh>
    <rPh sb="39" eb="40">
      <t>リツ</t>
    </rPh>
    <rPh sb="41" eb="42">
      <t>オヨ</t>
    </rPh>
    <rPh sb="44" eb="46">
      <t>カンキョ</t>
    </rPh>
    <rPh sb="46" eb="49">
      <t>ロウキュウカ</t>
    </rPh>
    <rPh sb="49" eb="50">
      <t>リツ</t>
    </rPh>
    <rPh sb="57" eb="59">
      <t>ホウヒ</t>
    </rPh>
    <rPh sb="59" eb="61">
      <t>テキヨウ</t>
    </rPh>
    <rPh sb="61" eb="63">
      <t>キギョウ</t>
    </rPh>
    <rPh sb="65" eb="67">
      <t>サンシュツ</t>
    </rPh>
    <rPh sb="74" eb="77">
      <t>ホウテキヨウ</t>
    </rPh>
    <rPh sb="77" eb="79">
      <t>キギョウ</t>
    </rPh>
    <rPh sb="82" eb="84">
      <t>ルイジ</t>
    </rPh>
    <rPh sb="84" eb="86">
      <t>ダンタイ</t>
    </rPh>
    <rPh sb="86" eb="88">
      <t>ヘイキン</t>
    </rPh>
    <rPh sb="88" eb="89">
      <t>アタイ</t>
    </rPh>
    <rPh sb="89" eb="90">
      <t>オヨ</t>
    </rPh>
    <rPh sb="91" eb="93">
      <t>ゼンコク</t>
    </rPh>
    <rPh sb="93" eb="95">
      <t>ヘイキン</t>
    </rPh>
    <rPh sb="96" eb="98">
      <t>サンシュツ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</si>
  <si>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</si>
  <si>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</si>
  <si>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</si>
  <si>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</si>
  <si>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</si>
  <si>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</si>
  <si>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</si>
  <si>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</si>
  <si>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</si>
  <si>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</si>
  <si>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</si>
  <si>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</si>
  <si>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下水道事業(法適用)</t>
    <rPh sb="3" eb="5">
      <t>ジギョウ</t>
    </rPh>
    <rPh sb="6" eb="7">
      <t>ホウ</t>
    </rPh>
    <rPh sb="7" eb="9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</si>
  <si>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</si>
  <si>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</si>
  <si>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</si>
  <si>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</si>
  <si>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</si>
  <si>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</si>
  <si>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</si>
  <si>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</si>
  <si>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</si>
  <si>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</si>
  <si>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</si>
  <si>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</si>
  <si>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①経常収支比率(％)</t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</si>
  <si>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</si>
  <si>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</si>
  <si>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</si>
  <si>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</si>
  <si>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</si>
  <si>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</si>
  <si>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</si>
  <si>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</si>
  <si>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</si>
  <si>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</si>
  <si>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</si>
  <si>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</si>
  <si>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</si>
  <si>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</si>
  <si>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</si>
  <si>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</si>
  <si>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</si>
  <si>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</si>
  <si>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</si>
  <si>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</si>
  <si>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</si>
  <si>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</si>
  <si>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</si>
  <si>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</si>
  <si>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</si>
  <si>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</si>
  <si>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</si>
  <si>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</si>
  <si>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</si>
  <si>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</si>
  <si>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</si>
  <si>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</si>
  <si>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</si>
  <si>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</si>
  <si>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</si>
  <si>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</si>
  <si>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</si>
  <si>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</si>
  <si>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</si>
  <si>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秋田県　秋田市</t>
  </si>
  <si>
    <t>法適用</t>
  </si>
  <si>
    <t>下水道事業</t>
  </si>
  <si>
    <t>個別排水処理</t>
  </si>
  <si>
    <t>L2</t>
  </si>
  <si>
    <t>自治体職員</t>
  </si>
  <si>
    <t>-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</si>
  <si>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</si>
  <si>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</si>
  <si>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</si>
  <si>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</si>
  <si>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</si>
  <si>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</si>
  <si>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</si>
  <si>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</si>
  <si>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</si>
  <si>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</si>
  <si>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</si>
  <si>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</si>
  <si>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施設全体の減価償却の状況は上昇傾向にあるものの、現時点で、法定耐用年数を超過した施設はない。</t>
    <phoneticPr fontId="4"/>
  </si>
  <si>
    <t>　経営に関する指標から、一般会計に大きく依存した経営体制になっていることが分かる。
　今後、人口減による使用料収入の減少が見込まれることから、維持管理や事業運営の効率化を図る必要がある。</t>
    <phoneticPr fontId="4"/>
  </si>
  <si>
    <t>　「①経常収支比率」は100％以上を維持しており、使用料収入と一般会計からの繰入金等の収益により、事業運営が成り立っているが、「⑤経費回収率」は100％未満となっており、公費負担分を除く汚水処理費を下水道使用料で回収できていない。
　「②累積欠損金比率」は0%を維持している。
　「③流動比率」は100％以上であり、短期的な債務に対する支払能力を有していると言える。
　「④企業債残高対事業規模比率」については、全国平均や類似団体平均と比較して低い値となっている。
　「⑥汚水処理原価」は、全国平均や類似団体平均と比較して低い値となっている。
　「⑦施設利用率」は、全国平均や類似団体平均と同程度の値となっている。
　「⑧水洗化率」は、全国平均や類似団体平均と比較して高い値となっている。</t>
    <rPh sb="123" eb="124">
      <t>キン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</si>
</sst>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B0-4681-A798-36EC8C23E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326392"/>
        <c:axId val="5103232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B0-4681-A798-36EC8C23E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326392"/>
        <c:axId val="510323256"/>
      </c:lineChart>
      <c:dateAx>
        <c:axId val="5103263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323256"/>
        <c:crosses val="autoZero"/>
        <c:auto val="1"/>
        <c:lblOffset val="100"/>
        <c:baseTimeUnit val="years"/>
      </c:dateAx>
      <c:valAx>
        <c:axId val="5103232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3263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56.1</c:v>
                </c:pt>
                <c:pt idx="1">
                  <c:v>52.44</c:v>
                </c:pt>
                <c:pt idx="2">
                  <c:v>50</c:v>
                </c:pt>
                <c:pt idx="3">
                  <c:v>47.56</c:v>
                </c:pt>
                <c:pt idx="4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71-4F4D-BC85-336488B8D1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742680"/>
        <c:axId val="5107364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41.51</c:v>
                </c:pt>
                <c:pt idx="1">
                  <c:v>51.71</c:v>
                </c:pt>
                <c:pt idx="2">
                  <c:v>50.56</c:v>
                </c:pt>
                <c:pt idx="3">
                  <c:v>47.35</c:v>
                </c:pt>
                <c:pt idx="4">
                  <c:v>46.36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71-4F4D-BC85-336488B8D1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742680"/>
        <c:axId val="510736408"/>
      </c:lineChart>
      <c:dateAx>
        <c:axId val="5107426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736408"/>
        <c:crosses val="autoZero"/>
        <c:auto val="1"/>
        <c:lblOffset val="100"/>
        <c:baseTimeUnit val="years"/>
      </c:dateAx>
      <c:valAx>
        <c:axId val="5107364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742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90</c:v>
                </c:pt>
                <c:pt idx="1">
                  <c:v>90.34</c:v>
                </c:pt>
                <c:pt idx="2">
                  <c:v>91.54</c:v>
                </c:pt>
                <c:pt idx="3">
                  <c:v>91.28</c:v>
                </c:pt>
                <c:pt idx="4">
                  <c:v>91.44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22-49C5-A1A6-8B3605B10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739936"/>
        <c:axId val="510736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68.72</c:v>
                </c:pt>
                <c:pt idx="1">
                  <c:v>82.91</c:v>
                </c:pt>
                <c:pt idx="2">
                  <c:v>83.85</c:v>
                </c:pt>
                <c:pt idx="3">
                  <c:v>81.209999999999994</c:v>
                </c:pt>
                <c:pt idx="4">
                  <c:v>83.08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2-49C5-A1A6-8B3605B10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739936"/>
        <c:axId val="510736800"/>
      </c:lineChart>
      <c:dateAx>
        <c:axId val="510739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736800"/>
        <c:crosses val="autoZero"/>
        <c:auto val="1"/>
        <c:lblOffset val="100"/>
        <c:baseTimeUnit val="years"/>
      </c:dateAx>
      <c:valAx>
        <c:axId val="510736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7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59"/>
          <c:y val="0.15806945669028433"/>
          <c:w val="0.8602616255212191"/>
          <c:h val="0.5593443873839997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105.92</c:v>
                </c:pt>
                <c:pt idx="1">
                  <c:v>106.21</c:v>
                </c:pt>
                <c:pt idx="2">
                  <c:v>104.7</c:v>
                </c:pt>
                <c:pt idx="3">
                  <c:v>106.6</c:v>
                </c:pt>
                <c:pt idx="4">
                  <c:v>111.39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24-443C-84B5-186A516C3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324040"/>
        <c:axId val="5103267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#,##0.00;"△"#,##0.00;"-"</c:formatCode>
                <c:ptCount val="5"/>
                <c:pt idx="0">
                  <c:v>100.37</c:v>
                </c:pt>
                <c:pt idx="1">
                  <c:v>93.87</c:v>
                </c:pt>
                <c:pt idx="2">
                  <c:v>86.84</c:v>
                </c:pt>
                <c:pt idx="3">
                  <c:v>89.75</c:v>
                </c:pt>
                <c:pt idx="4">
                  <c:v>96.14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24-443C-84B5-186A516C3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324040"/>
        <c:axId val="510326784"/>
      </c:lineChart>
      <c:dateAx>
        <c:axId val="51032404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326784"/>
        <c:crosses val="autoZero"/>
        <c:auto val="1"/>
        <c:lblOffset val="100"/>
        <c:baseTimeUnit val="years"/>
      </c:dateAx>
      <c:valAx>
        <c:axId val="5103267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3240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77" l="0.70000000000000062" r="0.70000000000000062" t="0.7500000000000107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#,##0.00;"△"#,##0.00;"-"</c:formatCode>
                <c:ptCount val="5"/>
                <c:pt idx="0">
                  <c:v>41.14</c:v>
                </c:pt>
                <c:pt idx="1">
                  <c:v>47.02</c:v>
                </c:pt>
                <c:pt idx="2">
                  <c:v>52.9</c:v>
                </c:pt>
                <c:pt idx="3">
                  <c:v>58.77</c:v>
                </c:pt>
                <c:pt idx="4">
                  <c:v>65.19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67-4D0F-A1E7-E7F52E415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325216"/>
        <c:axId val="5109694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#,##0.00;"△"#,##0.00;"-"</c:formatCode>
                <c:ptCount val="5"/>
                <c:pt idx="0">
                  <c:v>18.600000000000001</c:v>
                </c:pt>
                <c:pt idx="1">
                  <c:v>42.61</c:v>
                </c:pt>
                <c:pt idx="2">
                  <c:v>44.22</c:v>
                </c:pt>
                <c:pt idx="3">
                  <c:v>39.64</c:v>
                </c:pt>
                <c:pt idx="4">
                  <c:v>33.75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67-4D0F-A1E7-E7F52E4153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325216"/>
        <c:axId val="510969424"/>
      </c:lineChart>
      <c:dateAx>
        <c:axId val="5103252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969424"/>
        <c:crosses val="autoZero"/>
        <c:auto val="1"/>
        <c:lblOffset val="100"/>
        <c:baseTimeUnit val="years"/>
      </c:dateAx>
      <c:valAx>
        <c:axId val="5109694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3252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4"/>
          <c:y val="0.15806945669028452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63-4AB9-A282-F7D5F94C4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966680"/>
        <c:axId val="5109670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63-4AB9-A282-F7D5F94C45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66680"/>
        <c:axId val="510967072"/>
      </c:lineChart>
      <c:dateAx>
        <c:axId val="51096668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967072"/>
        <c:crosses val="autoZero"/>
        <c:auto val="1"/>
        <c:lblOffset val="100"/>
        <c:baseTimeUnit val="years"/>
      </c:dateAx>
      <c:valAx>
        <c:axId val="5109670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966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21" l="0.70000000000000062" r="0.70000000000000062" t="0.7500000000000112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7D-4093-AF71-92E9B1629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967464"/>
        <c:axId val="510971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#,##0.00;"△"#,##0.00;"-"</c:formatCode>
                <c:ptCount val="5"/>
                <c:pt idx="0">
                  <c:v>55.24</c:v>
                </c:pt>
                <c:pt idx="1">
                  <c:v>231.75</c:v>
                </c:pt>
                <c:pt idx="2">
                  <c:v>254.32</c:v>
                </c:pt>
                <c:pt idx="3">
                  <c:v>249.76</c:v>
                </c:pt>
                <c:pt idx="4">
                  <c:v>237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7D-4093-AF71-92E9B1629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67464"/>
        <c:axId val="510971384"/>
      </c:lineChart>
      <c:dateAx>
        <c:axId val="51096746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971384"/>
        <c:crosses val="autoZero"/>
        <c:auto val="1"/>
        <c:lblOffset val="100"/>
        <c:baseTimeUnit val="years"/>
      </c:dateAx>
      <c:valAx>
        <c:axId val="510971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96746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#,##0.00;"△"#,##0.00;"-"</c:formatCode>
                <c:ptCount val="5"/>
                <c:pt idx="0">
                  <c:v>1070.93</c:v>
                </c:pt>
                <c:pt idx="1">
                  <c:v>1128.94</c:v>
                </c:pt>
                <c:pt idx="2">
                  <c:v>972.39</c:v>
                </c:pt>
                <c:pt idx="3">
                  <c:v>1189.8499999999999</c:v>
                </c:pt>
                <c:pt idx="4">
                  <c:v>1289.93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E7-42F1-83EE-B15EAA87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971776"/>
        <c:axId val="5109678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#,##0.00;"△"#,##0.00;"-"</c:formatCode>
                <c:ptCount val="5"/>
                <c:pt idx="0">
                  <c:v>291.2</c:v>
                </c:pt>
                <c:pt idx="1">
                  <c:v>322.36</c:v>
                </c:pt>
                <c:pt idx="2">
                  <c:v>277.89</c:v>
                </c:pt>
                <c:pt idx="3">
                  <c:v>256.37</c:v>
                </c:pt>
                <c:pt idx="4">
                  <c:v>135.35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E7-42F1-83EE-B15EAA870F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71776"/>
        <c:axId val="510967856"/>
      </c:lineChart>
      <c:dateAx>
        <c:axId val="51097177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967856"/>
        <c:crosses val="autoZero"/>
        <c:auto val="1"/>
        <c:lblOffset val="100"/>
        <c:baseTimeUnit val="years"/>
      </c:dateAx>
      <c:valAx>
        <c:axId val="5109678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9717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591.54</c:v>
                </c:pt>
                <c:pt idx="1">
                  <c:v>628.73</c:v>
                </c:pt>
                <c:pt idx="2">
                  <c:v>623.91999999999996</c:v>
                </c:pt>
                <c:pt idx="3">
                  <c:v>610.66999999999996</c:v>
                </c:pt>
                <c:pt idx="4">
                  <c:v>551.4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8E-4788-8B53-538D8AB0C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972168"/>
        <c:axId val="5109706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503.8</c:v>
                </c:pt>
                <c:pt idx="1">
                  <c:v>888.8</c:v>
                </c:pt>
                <c:pt idx="2">
                  <c:v>855.65</c:v>
                </c:pt>
                <c:pt idx="3">
                  <c:v>862.99</c:v>
                </c:pt>
                <c:pt idx="4">
                  <c:v>782.91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8E-4788-8B53-538D8AB0C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72168"/>
        <c:axId val="510970600"/>
      </c:lineChart>
      <c:dateAx>
        <c:axId val="51097216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970600"/>
        <c:crosses val="autoZero"/>
        <c:auto val="1"/>
        <c:lblOffset val="100"/>
        <c:baseTimeUnit val="years"/>
      </c:dateAx>
      <c:valAx>
        <c:axId val="5109706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972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63.93</c:v>
                </c:pt>
                <c:pt idx="1">
                  <c:v>72.67</c:v>
                </c:pt>
                <c:pt idx="2">
                  <c:v>63.78</c:v>
                </c:pt>
                <c:pt idx="3">
                  <c:v>56.73</c:v>
                </c:pt>
                <c:pt idx="4">
                  <c:v>64.59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F9-4C2F-AA99-42CFEC0CA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965504"/>
        <c:axId val="5107403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51.58</c:v>
                </c:pt>
                <c:pt idx="1">
                  <c:v>52.55</c:v>
                </c:pt>
                <c:pt idx="2">
                  <c:v>52.23</c:v>
                </c:pt>
                <c:pt idx="3">
                  <c:v>50.06</c:v>
                </c:pt>
                <c:pt idx="4">
                  <c:v>49.38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F9-4C2F-AA99-42CFEC0CA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965504"/>
        <c:axId val="510740328"/>
      </c:lineChart>
      <c:dateAx>
        <c:axId val="51096550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740328"/>
        <c:crosses val="autoZero"/>
        <c:auto val="1"/>
        <c:lblOffset val="100"/>
        <c:baseTimeUnit val="years"/>
      </c:dateAx>
      <c:valAx>
        <c:axId val="5107403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96550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2"/>
          <c:y val="0.15806945669028444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251.33</c:v>
                </c:pt>
                <c:pt idx="1">
                  <c:v>217.09</c:v>
                </c:pt>
                <c:pt idx="2">
                  <c:v>242.31</c:v>
                </c:pt>
                <c:pt idx="3">
                  <c:v>269.60000000000002</c:v>
                </c:pt>
                <c:pt idx="4">
                  <c:v>237.76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9A-4942-8C27-F1BCEB47D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0736016"/>
        <c:axId val="5107418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333.58</c:v>
                </c:pt>
                <c:pt idx="1">
                  <c:v>292.45</c:v>
                </c:pt>
                <c:pt idx="2">
                  <c:v>294.05</c:v>
                </c:pt>
                <c:pt idx="3">
                  <c:v>309.22000000000003</c:v>
                </c:pt>
                <c:pt idx="4">
                  <c:v>316.97000000000003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9A-4942-8C27-F1BCEB47D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0736016"/>
        <c:axId val="510741896"/>
      </c:lineChart>
      <c:dateAx>
        <c:axId val="510736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10741896"/>
        <c:crosses val="autoZero"/>
        <c:auto val="1"/>
        <c:lblOffset val="100"/>
        <c:baseTimeUnit val="years"/>
      </c:dateAx>
      <c:valAx>
        <c:axId val="5107418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10736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99" l="0.70000000000000062" r="0.70000000000000062" t="0.750000000000010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①経常収支比率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5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8043559-BB88-4DCA-AFFE-D566B8EC0B3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【97.34】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$F$85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3C894E2-3388-45D4-ADA6-4E9F73F3095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【214.44】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$G$85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ABFE250-216D-4F1D-884E-B35F672AEA4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【140.89】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5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EB1EC54-BD95-4EB2-90D8-8C753A0F238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【780.89】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5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916336ED-8125-42BA-B072-60D81F95EFF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【81.12】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5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301DF2C3-36FE-4204-A77F-FEFBA41BD06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【46.74】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5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8D39547-F90C-4268-B05D-B6C298FC850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【328.08】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5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09E5594-1987-4AD2-A704-29DA18E2E10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【48.58】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$M$85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505556C-F08D-48B6-BA04-75A8B91482D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【33.20】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$N$85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F041AD7-F6DC-40D4-902F-CB11B6BEBAB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5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BD7D11B-3FAF-47C7-A144-8B50C4AFE8B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5"/>
  <sheetViews>
    <sheetView showGridLines="0" tabSelected="1" zoomScale="80" zoomScaleNormal="80" workbookViewId="0">
      <selection activeCell="BL16" sqref="BL16:BZ44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15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15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4" t="str">
        <f>データ!H6</f>
        <v>秋田県　秋田市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9" t="str">
        <f>データ!I6</f>
        <v>法適用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個別排水処理</v>
      </c>
      <c r="Q8" s="49"/>
      <c r="R8" s="49"/>
      <c r="S8" s="49"/>
      <c r="T8" s="49"/>
      <c r="U8" s="49"/>
      <c r="V8" s="49"/>
      <c r="W8" s="49" t="str">
        <f>データ!L6</f>
        <v>L2</v>
      </c>
      <c r="X8" s="49"/>
      <c r="Y8" s="49"/>
      <c r="Z8" s="49"/>
      <c r="AA8" s="49"/>
      <c r="AB8" s="49"/>
      <c r="AC8" s="49"/>
      <c r="AD8" s="50" t="str">
        <f>データ!$M$6</f>
        <v>自治体職員</v>
      </c>
      <c r="AE8" s="50"/>
      <c r="AF8" s="50"/>
      <c r="AG8" s="50"/>
      <c r="AH8" s="50"/>
      <c r="AI8" s="50"/>
      <c r="AJ8" s="50"/>
      <c r="AK8" s="3"/>
      <c r="AL8" s="51">
        <f>データ!S6</f>
        <v>305390</v>
      </c>
      <c r="AM8" s="51"/>
      <c r="AN8" s="51"/>
      <c r="AO8" s="51"/>
      <c r="AP8" s="51"/>
      <c r="AQ8" s="51"/>
      <c r="AR8" s="51"/>
      <c r="AS8" s="51"/>
      <c r="AT8" s="46">
        <f>データ!T6</f>
        <v>906.07</v>
      </c>
      <c r="AU8" s="46"/>
      <c r="AV8" s="46"/>
      <c r="AW8" s="46"/>
      <c r="AX8" s="46"/>
      <c r="AY8" s="46"/>
      <c r="AZ8" s="46"/>
      <c r="BA8" s="46"/>
      <c r="BB8" s="46">
        <f>データ!U6</f>
        <v>337.05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>
        <f>データ!O6</f>
        <v>38.299999999999997</v>
      </c>
      <c r="J10" s="46"/>
      <c r="K10" s="46"/>
      <c r="L10" s="46"/>
      <c r="M10" s="46"/>
      <c r="N10" s="46"/>
      <c r="O10" s="46"/>
      <c r="P10" s="46">
        <f>データ!P6</f>
        <v>0.06</v>
      </c>
      <c r="Q10" s="46"/>
      <c r="R10" s="46"/>
      <c r="S10" s="46"/>
      <c r="T10" s="46"/>
      <c r="U10" s="46"/>
      <c r="V10" s="46"/>
      <c r="W10" s="46">
        <f>データ!Q6</f>
        <v>100</v>
      </c>
      <c r="X10" s="46"/>
      <c r="Y10" s="46"/>
      <c r="Z10" s="46"/>
      <c r="AA10" s="46"/>
      <c r="AB10" s="46"/>
      <c r="AC10" s="46"/>
      <c r="AD10" s="51">
        <f>データ!R6</f>
        <v>3113</v>
      </c>
      <c r="AE10" s="51"/>
      <c r="AF10" s="51"/>
      <c r="AG10" s="51"/>
      <c r="AH10" s="51"/>
      <c r="AI10" s="51"/>
      <c r="AJ10" s="51"/>
      <c r="AK10" s="2"/>
      <c r="AL10" s="51">
        <f>データ!V6</f>
        <v>187</v>
      </c>
      <c r="AM10" s="51"/>
      <c r="AN10" s="51"/>
      <c r="AO10" s="51"/>
      <c r="AP10" s="51"/>
      <c r="AQ10" s="51"/>
      <c r="AR10" s="51"/>
      <c r="AS10" s="51"/>
      <c r="AT10" s="46">
        <f>データ!W6</f>
        <v>0.02</v>
      </c>
      <c r="AU10" s="46"/>
      <c r="AV10" s="46"/>
      <c r="AW10" s="46"/>
      <c r="AX10" s="46"/>
      <c r="AY10" s="46"/>
      <c r="AZ10" s="46"/>
      <c r="BA10" s="46"/>
      <c r="BB10" s="46">
        <f>データ!X6</f>
        <v>9350</v>
      </c>
      <c r="BC10" s="46"/>
      <c r="BD10" s="46"/>
      <c r="BE10" s="46"/>
      <c r="BF10" s="46"/>
      <c r="BG10" s="46"/>
      <c r="BH10" s="46"/>
      <c r="BI10" s="46"/>
      <c r="BJ10" s="2"/>
      <c r="BK10" s="2"/>
      <c r="BL10" s="69" t="s">
        <v>22</v>
      </c>
      <c r="BM10" s="70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1" t="s">
        <v>24</v>
      </c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</row>
    <row r="14" spans="1:78" ht="13.5" customHeight="1" x14ac:dyDescent="0.15">
      <c r="A14" s="2"/>
      <c r="B14" s="73" t="s">
        <v>25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5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4" t="s">
        <v>117</v>
      </c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6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4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6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4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6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4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6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4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6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4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6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4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6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4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6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4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6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4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6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4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6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4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6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4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6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4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6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4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6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4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6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4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6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4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6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4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6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4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6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4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6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4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6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4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6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4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6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4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6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4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6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4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6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4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6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115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15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4" t="s">
        <v>116</v>
      </c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6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4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6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4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6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4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6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4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6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4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6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4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6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4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6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4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6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4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6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4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6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4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6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4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6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4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6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4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  <c r="BX80" s="55"/>
      <c r="BY80" s="55"/>
      <c r="BZ80" s="56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4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  <c r="BX81" s="55"/>
      <c r="BY81" s="55"/>
      <c r="BZ81" s="56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7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9"/>
    </row>
    <row r="83" spans="1:78" x14ac:dyDescent="0.15">
      <c r="C83" s="2" t="s">
        <v>30</v>
      </c>
    </row>
    <row r="84" spans="1:78" hidden="1" x14ac:dyDescent="0.15">
      <c r="B84" s="26" t="s">
        <v>31</v>
      </c>
      <c r="C84" s="26"/>
      <c r="D84" s="26"/>
      <c r="E84" s="26" t="s">
        <v>32</v>
      </c>
      <c r="F84" s="26" t="s">
        <v>33</v>
      </c>
      <c r="G84" s="26" t="s">
        <v>34</v>
      </c>
      <c r="H84" s="26" t="s">
        <v>35</v>
      </c>
      <c r="I84" s="26" t="s">
        <v>36</v>
      </c>
      <c r="J84" s="26" t="s">
        <v>37</v>
      </c>
      <c r="K84" s="26" t="s">
        <v>38</v>
      </c>
      <c r="L84" s="26" t="s">
        <v>39</v>
      </c>
      <c r="M84" s="26" t="s">
        <v>40</v>
      </c>
      <c r="N84" s="26" t="s">
        <v>41</v>
      </c>
      <c r="O84" s="26" t="s">
        <v>42</v>
      </c>
    </row>
    <row r="85" spans="1:78" hidden="1" x14ac:dyDescent="0.15">
      <c r="B85" s="26"/>
      <c r="C85" s="26"/>
      <c r="D85" s="26"/>
      <c r="E85" s="26" t="str">
        <f>データ!AI6</f>
        <v>【97.34】</v>
      </c>
      <c r="F85" s="26" t="str">
        <f>データ!AT6</f>
        <v>【214.44】</v>
      </c>
      <c r="G85" s="26" t="str">
        <f>データ!BE6</f>
        <v>【140.89】</v>
      </c>
      <c r="H85" s="26" t="str">
        <f>データ!BP6</f>
        <v>【780.89】</v>
      </c>
      <c r="I85" s="26" t="str">
        <f>データ!CA6</f>
        <v>【48.58】</v>
      </c>
      <c r="J85" s="26" t="str">
        <f>データ!CL6</f>
        <v>【328.08】</v>
      </c>
      <c r="K85" s="26" t="str">
        <f>データ!CW6</f>
        <v>【46.74】</v>
      </c>
      <c r="L85" s="26" t="str">
        <f>データ!DH6</f>
        <v>【81.12】</v>
      </c>
      <c r="M85" s="26" t="str">
        <f>データ!DS6</f>
        <v>【33.20】</v>
      </c>
      <c r="N85" s="26" t="str">
        <f>データ!ED6</f>
        <v>【-】</v>
      </c>
      <c r="O85" s="26" t="str">
        <f>データ!EO6</f>
        <v>【-】</v>
      </c>
    </row>
  </sheetData>
  <sheetProtection algorithmName="SHA-512" hashValue="oDBqI9jnsFHkpAS3HXdY0MS0weAy410iAs2qAM2i9BFS7LiGk/e3DKPIzOoVZiMY+iYIcUg8/cwb3AA6T1C71g==" saltValue="0PqYileV3Jil/UvX2LdNvw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R13"/>
  <sheetViews>
    <sheetView showGridLines="0" workbookViewId="0"/>
  </sheetViews>
  <sheetFormatPr defaultRowHeight="13.5" x14ac:dyDescent="0.15"/>
  <cols>
    <col min="2" max="144" width="11.875" customWidth="1"/>
  </cols>
  <sheetData>
    <row r="1" spans="1:148" x14ac:dyDescent="0.15">
      <c r="A1" t="s">
        <v>43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8" x14ac:dyDescent="0.15">
      <c r="A2" s="28" t="s">
        <v>44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8" x14ac:dyDescent="0.15">
      <c r="A3" s="28" t="s">
        <v>45</v>
      </c>
      <c r="B3" s="29" t="s">
        <v>46</v>
      </c>
      <c r="C3" s="29" t="s">
        <v>47</v>
      </c>
      <c r="D3" s="29" t="s">
        <v>48</v>
      </c>
      <c r="E3" s="29" t="s">
        <v>49</v>
      </c>
      <c r="F3" s="29" t="s">
        <v>50</v>
      </c>
      <c r="G3" s="29" t="s">
        <v>51</v>
      </c>
      <c r="H3" s="77" t="s">
        <v>52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53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54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8" x14ac:dyDescent="0.15">
      <c r="A4" s="28" t="s">
        <v>55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56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57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58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59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60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61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62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63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64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65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66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8" x14ac:dyDescent="0.15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8" s="36" customFormat="1" x14ac:dyDescent="0.15">
      <c r="A6" s="28" t="s">
        <v>95</v>
      </c>
      <c r="B6" s="33">
        <f>B7</f>
        <v>2020</v>
      </c>
      <c r="C6" s="33">
        <f t="shared" ref="C6:X6" si="3">C7</f>
        <v>52019</v>
      </c>
      <c r="D6" s="33">
        <f t="shared" si="3"/>
        <v>46</v>
      </c>
      <c r="E6" s="33">
        <f t="shared" si="3"/>
        <v>18</v>
      </c>
      <c r="F6" s="33">
        <f t="shared" si="3"/>
        <v>1</v>
      </c>
      <c r="G6" s="33">
        <f t="shared" si="3"/>
        <v>0</v>
      </c>
      <c r="H6" s="33" t="str">
        <f t="shared" si="3"/>
        <v>秋田県　秋田市</v>
      </c>
      <c r="I6" s="33" t="str">
        <f t="shared" si="3"/>
        <v>法適用</v>
      </c>
      <c r="J6" s="33" t="str">
        <f t="shared" si="3"/>
        <v>下水道事業</v>
      </c>
      <c r="K6" s="33" t="str">
        <f t="shared" si="3"/>
        <v>個別排水処理</v>
      </c>
      <c r="L6" s="33" t="str">
        <f t="shared" si="3"/>
        <v>L2</v>
      </c>
      <c r="M6" s="33" t="str">
        <f t="shared" si="3"/>
        <v>自治体職員</v>
      </c>
      <c r="N6" s="34" t="str">
        <f t="shared" si="3"/>
        <v>-</v>
      </c>
      <c r="O6" s="34">
        <f t="shared" si="3"/>
        <v>38.299999999999997</v>
      </c>
      <c r="P6" s="34">
        <f t="shared" si="3"/>
        <v>0.06</v>
      </c>
      <c r="Q6" s="34">
        <f t="shared" si="3"/>
        <v>100</v>
      </c>
      <c r="R6" s="34">
        <f t="shared" si="3"/>
        <v>3113</v>
      </c>
      <c r="S6" s="34">
        <f t="shared" si="3"/>
        <v>305390</v>
      </c>
      <c r="T6" s="34">
        <f t="shared" si="3"/>
        <v>906.07</v>
      </c>
      <c r="U6" s="34">
        <f t="shared" si="3"/>
        <v>337.05</v>
      </c>
      <c r="V6" s="34">
        <f t="shared" si="3"/>
        <v>187</v>
      </c>
      <c r="W6" s="34">
        <f t="shared" si="3"/>
        <v>0.02</v>
      </c>
      <c r="X6" s="34">
        <f t="shared" si="3"/>
        <v>9350</v>
      </c>
      <c r="Y6" s="35">
        <f>IF(Y7="",NA(),Y7)</f>
        <v>105.92</v>
      </c>
      <c r="Z6" s="35">
        <f t="shared" ref="Z6:AH6" si="4">IF(Z7="",NA(),Z7)</f>
        <v>106.21</v>
      </c>
      <c r="AA6" s="35">
        <f t="shared" si="4"/>
        <v>104.7</v>
      </c>
      <c r="AB6" s="35">
        <f t="shared" si="4"/>
        <v>106.6</v>
      </c>
      <c r="AC6" s="35">
        <f t="shared" si="4"/>
        <v>111.39</v>
      </c>
      <c r="AD6" s="35">
        <f t="shared" si="4"/>
        <v>100.37</v>
      </c>
      <c r="AE6" s="35">
        <f t="shared" si="4"/>
        <v>93.87</v>
      </c>
      <c r="AF6" s="35">
        <f t="shared" si="4"/>
        <v>86.84</v>
      </c>
      <c r="AG6" s="35">
        <f t="shared" si="4"/>
        <v>89.75</v>
      </c>
      <c r="AH6" s="35">
        <f t="shared" si="4"/>
        <v>96.14</v>
      </c>
      <c r="AI6" s="34" t="str">
        <f>IF(AI7="","",IF(AI7="-","【-】","【"&amp;SUBSTITUTE(TEXT(AI7,"#,##0.00"),"-","△")&amp;"】"))</f>
        <v>【97.34】</v>
      </c>
      <c r="AJ6" s="34">
        <f>IF(AJ7="",NA(),AJ7)</f>
        <v>0</v>
      </c>
      <c r="AK6" s="34">
        <f t="shared" ref="AK6:AS6" si="5">IF(AK7="",NA(),AK7)</f>
        <v>0</v>
      </c>
      <c r="AL6" s="34">
        <f t="shared" si="5"/>
        <v>0</v>
      </c>
      <c r="AM6" s="34">
        <f t="shared" si="5"/>
        <v>0</v>
      </c>
      <c r="AN6" s="34">
        <f t="shared" si="5"/>
        <v>0</v>
      </c>
      <c r="AO6" s="35">
        <f t="shared" si="5"/>
        <v>55.24</v>
      </c>
      <c r="AP6" s="35">
        <f t="shared" si="5"/>
        <v>231.75</v>
      </c>
      <c r="AQ6" s="35">
        <f t="shared" si="5"/>
        <v>254.32</v>
      </c>
      <c r="AR6" s="35">
        <f t="shared" si="5"/>
        <v>249.76</v>
      </c>
      <c r="AS6" s="35">
        <f t="shared" si="5"/>
        <v>237</v>
      </c>
      <c r="AT6" s="34" t="str">
        <f>IF(AT7="","",IF(AT7="-","【-】","【"&amp;SUBSTITUTE(TEXT(AT7,"#,##0.00"),"-","△")&amp;"】"))</f>
        <v>【214.44】</v>
      </c>
      <c r="AU6" s="35">
        <f>IF(AU7="",NA(),AU7)</f>
        <v>1070.93</v>
      </c>
      <c r="AV6" s="35">
        <f t="shared" ref="AV6:BD6" si="6">IF(AV7="",NA(),AV7)</f>
        <v>1128.94</v>
      </c>
      <c r="AW6" s="35">
        <f t="shared" si="6"/>
        <v>972.39</v>
      </c>
      <c r="AX6" s="35">
        <f t="shared" si="6"/>
        <v>1189.8499999999999</v>
      </c>
      <c r="AY6" s="35">
        <f t="shared" si="6"/>
        <v>1289.93</v>
      </c>
      <c r="AZ6" s="35">
        <f t="shared" si="6"/>
        <v>291.2</v>
      </c>
      <c r="BA6" s="35">
        <f t="shared" si="6"/>
        <v>322.36</v>
      </c>
      <c r="BB6" s="35">
        <f t="shared" si="6"/>
        <v>277.89</v>
      </c>
      <c r="BC6" s="35">
        <f t="shared" si="6"/>
        <v>256.37</v>
      </c>
      <c r="BD6" s="35">
        <f t="shared" si="6"/>
        <v>135.35</v>
      </c>
      <c r="BE6" s="34" t="str">
        <f>IF(BE7="","",IF(BE7="-","【-】","【"&amp;SUBSTITUTE(TEXT(BE7,"#,##0.00"),"-","△")&amp;"】"))</f>
        <v>【140.89】</v>
      </c>
      <c r="BF6" s="35">
        <f>IF(BF7="",NA(),BF7)</f>
        <v>591.54</v>
      </c>
      <c r="BG6" s="35">
        <f t="shared" ref="BG6:BO6" si="7">IF(BG7="",NA(),BG7)</f>
        <v>628.73</v>
      </c>
      <c r="BH6" s="35">
        <f t="shared" si="7"/>
        <v>623.91999999999996</v>
      </c>
      <c r="BI6" s="35">
        <f t="shared" si="7"/>
        <v>610.66999999999996</v>
      </c>
      <c r="BJ6" s="35">
        <f t="shared" si="7"/>
        <v>551.4</v>
      </c>
      <c r="BK6" s="35">
        <f t="shared" si="7"/>
        <v>503.8</v>
      </c>
      <c r="BL6" s="35">
        <f t="shared" si="7"/>
        <v>888.8</v>
      </c>
      <c r="BM6" s="35">
        <f t="shared" si="7"/>
        <v>855.65</v>
      </c>
      <c r="BN6" s="35">
        <f t="shared" si="7"/>
        <v>862.99</v>
      </c>
      <c r="BO6" s="35">
        <f t="shared" si="7"/>
        <v>782.91</v>
      </c>
      <c r="BP6" s="34" t="str">
        <f>IF(BP7="","",IF(BP7="-","【-】","【"&amp;SUBSTITUTE(TEXT(BP7,"#,##0.00"),"-","△")&amp;"】"))</f>
        <v>【780.89】</v>
      </c>
      <c r="BQ6" s="35">
        <f>IF(BQ7="",NA(),BQ7)</f>
        <v>63.93</v>
      </c>
      <c r="BR6" s="35">
        <f t="shared" ref="BR6:BZ6" si="8">IF(BR7="",NA(),BR7)</f>
        <v>72.67</v>
      </c>
      <c r="BS6" s="35">
        <f t="shared" si="8"/>
        <v>63.78</v>
      </c>
      <c r="BT6" s="35">
        <f t="shared" si="8"/>
        <v>56.73</v>
      </c>
      <c r="BU6" s="35">
        <f t="shared" si="8"/>
        <v>64.59</v>
      </c>
      <c r="BV6" s="35">
        <f t="shared" si="8"/>
        <v>51.58</v>
      </c>
      <c r="BW6" s="35">
        <f t="shared" si="8"/>
        <v>52.55</v>
      </c>
      <c r="BX6" s="35">
        <f t="shared" si="8"/>
        <v>52.23</v>
      </c>
      <c r="BY6" s="35">
        <f t="shared" si="8"/>
        <v>50.06</v>
      </c>
      <c r="BZ6" s="35">
        <f t="shared" si="8"/>
        <v>49.38</v>
      </c>
      <c r="CA6" s="34" t="str">
        <f>IF(CA7="","",IF(CA7="-","【-】","【"&amp;SUBSTITUTE(TEXT(CA7,"#,##0.00"),"-","△")&amp;"】"))</f>
        <v>【48.58】</v>
      </c>
      <c r="CB6" s="35">
        <f>IF(CB7="",NA(),CB7)</f>
        <v>251.33</v>
      </c>
      <c r="CC6" s="35">
        <f t="shared" ref="CC6:CK6" si="9">IF(CC7="",NA(),CC7)</f>
        <v>217.09</v>
      </c>
      <c r="CD6" s="35">
        <f t="shared" si="9"/>
        <v>242.31</v>
      </c>
      <c r="CE6" s="35">
        <f t="shared" si="9"/>
        <v>269.60000000000002</v>
      </c>
      <c r="CF6" s="35">
        <f t="shared" si="9"/>
        <v>237.76</v>
      </c>
      <c r="CG6" s="35">
        <f t="shared" si="9"/>
        <v>333.58</v>
      </c>
      <c r="CH6" s="35">
        <f t="shared" si="9"/>
        <v>292.45</v>
      </c>
      <c r="CI6" s="35">
        <f t="shared" si="9"/>
        <v>294.05</v>
      </c>
      <c r="CJ6" s="35">
        <f t="shared" si="9"/>
        <v>309.22000000000003</v>
      </c>
      <c r="CK6" s="35">
        <f t="shared" si="9"/>
        <v>316.97000000000003</v>
      </c>
      <c r="CL6" s="34" t="str">
        <f>IF(CL7="","",IF(CL7="-","【-】","【"&amp;SUBSTITUTE(TEXT(CL7,"#,##0.00"),"-","△")&amp;"】"))</f>
        <v>【328.08】</v>
      </c>
      <c r="CM6" s="35">
        <f>IF(CM7="",NA(),CM7)</f>
        <v>56.1</v>
      </c>
      <c r="CN6" s="35">
        <f t="shared" ref="CN6:CV6" si="10">IF(CN7="",NA(),CN7)</f>
        <v>52.44</v>
      </c>
      <c r="CO6" s="35">
        <f t="shared" si="10"/>
        <v>50</v>
      </c>
      <c r="CP6" s="35">
        <f t="shared" si="10"/>
        <v>47.56</v>
      </c>
      <c r="CQ6" s="35">
        <f t="shared" si="10"/>
        <v>50</v>
      </c>
      <c r="CR6" s="35">
        <f t="shared" si="10"/>
        <v>41.51</v>
      </c>
      <c r="CS6" s="35">
        <f t="shared" si="10"/>
        <v>51.71</v>
      </c>
      <c r="CT6" s="35">
        <f t="shared" si="10"/>
        <v>50.56</v>
      </c>
      <c r="CU6" s="35">
        <f t="shared" si="10"/>
        <v>47.35</v>
      </c>
      <c r="CV6" s="35">
        <f t="shared" si="10"/>
        <v>46.36</v>
      </c>
      <c r="CW6" s="34" t="str">
        <f>IF(CW7="","",IF(CW7="-","【-】","【"&amp;SUBSTITUTE(TEXT(CW7,"#,##0.00"),"-","△")&amp;"】"))</f>
        <v>【46.74】</v>
      </c>
      <c r="CX6" s="35">
        <f>IF(CX7="",NA(),CX7)</f>
        <v>90</v>
      </c>
      <c r="CY6" s="35">
        <f t="shared" ref="CY6:DG6" si="11">IF(CY7="",NA(),CY7)</f>
        <v>90.34</v>
      </c>
      <c r="CZ6" s="35">
        <f t="shared" si="11"/>
        <v>91.54</v>
      </c>
      <c r="DA6" s="35">
        <f t="shared" si="11"/>
        <v>91.28</v>
      </c>
      <c r="DB6" s="35">
        <f t="shared" si="11"/>
        <v>91.44</v>
      </c>
      <c r="DC6" s="35">
        <f t="shared" si="11"/>
        <v>68.72</v>
      </c>
      <c r="DD6" s="35">
        <f t="shared" si="11"/>
        <v>82.91</v>
      </c>
      <c r="DE6" s="35">
        <f t="shared" si="11"/>
        <v>83.85</v>
      </c>
      <c r="DF6" s="35">
        <f t="shared" si="11"/>
        <v>81.209999999999994</v>
      </c>
      <c r="DG6" s="35">
        <f t="shared" si="11"/>
        <v>83.08</v>
      </c>
      <c r="DH6" s="34" t="str">
        <f>IF(DH7="","",IF(DH7="-","【-】","【"&amp;SUBSTITUTE(TEXT(DH7,"#,##0.00"),"-","△")&amp;"】"))</f>
        <v>【81.12】</v>
      </c>
      <c r="DI6" s="35">
        <f>IF(DI7="",NA(),DI7)</f>
        <v>41.14</v>
      </c>
      <c r="DJ6" s="35">
        <f t="shared" ref="DJ6:DR6" si="12">IF(DJ7="",NA(),DJ7)</f>
        <v>47.02</v>
      </c>
      <c r="DK6" s="35">
        <f t="shared" si="12"/>
        <v>52.9</v>
      </c>
      <c r="DL6" s="35">
        <f t="shared" si="12"/>
        <v>58.77</v>
      </c>
      <c r="DM6" s="35">
        <f t="shared" si="12"/>
        <v>65.19</v>
      </c>
      <c r="DN6" s="35">
        <f t="shared" si="12"/>
        <v>18.600000000000001</v>
      </c>
      <c r="DO6" s="35">
        <f t="shared" si="12"/>
        <v>42.61</v>
      </c>
      <c r="DP6" s="35">
        <f t="shared" si="12"/>
        <v>44.22</v>
      </c>
      <c r="DQ6" s="35">
        <f t="shared" si="12"/>
        <v>39.64</v>
      </c>
      <c r="DR6" s="35">
        <f t="shared" si="12"/>
        <v>33.75</v>
      </c>
      <c r="DS6" s="34" t="str">
        <f>IF(DS7="","",IF(DS7="-","【-】","【"&amp;SUBSTITUTE(TEXT(DS7,"#,##0.00"),"-","△")&amp;"】"))</f>
        <v>【33.20】</v>
      </c>
      <c r="DT6" s="35" t="str">
        <f>IF(DT7="",NA(),DT7)</f>
        <v>-</v>
      </c>
      <c r="DU6" s="35" t="str">
        <f t="shared" ref="DU6:EC6" si="13">IF(DU7="",NA(),DU7)</f>
        <v>-</v>
      </c>
      <c r="DV6" s="35" t="str">
        <f t="shared" si="13"/>
        <v>-</v>
      </c>
      <c r="DW6" s="35" t="str">
        <f t="shared" si="13"/>
        <v>-</v>
      </c>
      <c r="DX6" s="35" t="str">
        <f t="shared" si="13"/>
        <v>-</v>
      </c>
      <c r="DY6" s="35" t="str">
        <f t="shared" si="13"/>
        <v>-</v>
      </c>
      <c r="DZ6" s="35" t="str">
        <f t="shared" si="13"/>
        <v>-</v>
      </c>
      <c r="EA6" s="35" t="str">
        <f t="shared" si="13"/>
        <v>-</v>
      </c>
      <c r="EB6" s="35" t="str">
        <f t="shared" si="13"/>
        <v>-</v>
      </c>
      <c r="EC6" s="35" t="str">
        <f t="shared" si="13"/>
        <v>-</v>
      </c>
      <c r="ED6" s="34" t="str">
        <f>IF(ED7="","",IF(ED7="-","【-】","【"&amp;SUBSTITUTE(TEXT(ED7,"#,##0.00"),"-","△")&amp;"】"))</f>
        <v>【-】</v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8" s="36" customFormat="1" x14ac:dyDescent="0.15">
      <c r="A7" s="28"/>
      <c r="B7" s="37">
        <v>2020</v>
      </c>
      <c r="C7" s="37">
        <v>52019</v>
      </c>
      <c r="D7" s="37">
        <v>46</v>
      </c>
      <c r="E7" s="37">
        <v>18</v>
      </c>
      <c r="F7" s="37">
        <v>1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>
        <v>38.299999999999997</v>
      </c>
      <c r="P7" s="38">
        <v>0.06</v>
      </c>
      <c r="Q7" s="38">
        <v>100</v>
      </c>
      <c r="R7" s="38">
        <v>3113</v>
      </c>
      <c r="S7" s="38">
        <v>305390</v>
      </c>
      <c r="T7" s="38">
        <v>906.07</v>
      </c>
      <c r="U7" s="38">
        <v>337.05</v>
      </c>
      <c r="V7" s="38">
        <v>187</v>
      </c>
      <c r="W7" s="38">
        <v>0.02</v>
      </c>
      <c r="X7" s="38">
        <v>9350</v>
      </c>
      <c r="Y7" s="38">
        <v>105.92</v>
      </c>
      <c r="Z7" s="38">
        <v>106.21</v>
      </c>
      <c r="AA7" s="38">
        <v>104.7</v>
      </c>
      <c r="AB7" s="38">
        <v>106.6</v>
      </c>
      <c r="AC7" s="38">
        <v>111.39</v>
      </c>
      <c r="AD7" s="38">
        <v>100.37</v>
      </c>
      <c r="AE7" s="38">
        <v>93.87</v>
      </c>
      <c r="AF7" s="38">
        <v>86.84</v>
      </c>
      <c r="AG7" s="38">
        <v>89.75</v>
      </c>
      <c r="AH7" s="38">
        <v>96.14</v>
      </c>
      <c r="AI7" s="38">
        <v>97.34</v>
      </c>
      <c r="AJ7" s="38">
        <v>0</v>
      </c>
      <c r="AK7" s="38">
        <v>0</v>
      </c>
      <c r="AL7" s="38">
        <v>0</v>
      </c>
      <c r="AM7" s="38">
        <v>0</v>
      </c>
      <c r="AN7" s="38">
        <v>0</v>
      </c>
      <c r="AO7" s="38">
        <v>55.24</v>
      </c>
      <c r="AP7" s="38">
        <v>231.75</v>
      </c>
      <c r="AQ7" s="38">
        <v>254.32</v>
      </c>
      <c r="AR7" s="38">
        <v>249.76</v>
      </c>
      <c r="AS7" s="38">
        <v>237</v>
      </c>
      <c r="AT7" s="38">
        <v>214.44</v>
      </c>
      <c r="AU7" s="38">
        <v>1070.93</v>
      </c>
      <c r="AV7" s="38">
        <v>1128.94</v>
      </c>
      <c r="AW7" s="38">
        <v>972.39</v>
      </c>
      <c r="AX7" s="38">
        <v>1189.8499999999999</v>
      </c>
      <c r="AY7" s="38">
        <v>1289.93</v>
      </c>
      <c r="AZ7" s="38">
        <v>291.2</v>
      </c>
      <c r="BA7" s="38">
        <v>322.36</v>
      </c>
      <c r="BB7" s="38">
        <v>277.89</v>
      </c>
      <c r="BC7" s="38">
        <v>256.37</v>
      </c>
      <c r="BD7" s="38">
        <v>135.35</v>
      </c>
      <c r="BE7" s="38">
        <v>140.88999999999999</v>
      </c>
      <c r="BF7" s="38">
        <v>591.54</v>
      </c>
      <c r="BG7" s="38">
        <v>628.73</v>
      </c>
      <c r="BH7" s="38">
        <v>623.91999999999996</v>
      </c>
      <c r="BI7" s="38">
        <v>610.66999999999996</v>
      </c>
      <c r="BJ7" s="38">
        <v>551.4</v>
      </c>
      <c r="BK7" s="38">
        <v>503.8</v>
      </c>
      <c r="BL7" s="38">
        <v>888.8</v>
      </c>
      <c r="BM7" s="38">
        <v>855.65</v>
      </c>
      <c r="BN7" s="38">
        <v>862.99</v>
      </c>
      <c r="BO7" s="38">
        <v>782.91</v>
      </c>
      <c r="BP7" s="38">
        <v>780.89</v>
      </c>
      <c r="BQ7" s="38">
        <v>63.93</v>
      </c>
      <c r="BR7" s="38">
        <v>72.67</v>
      </c>
      <c r="BS7" s="38">
        <v>63.78</v>
      </c>
      <c r="BT7" s="38">
        <v>56.73</v>
      </c>
      <c r="BU7" s="38">
        <v>64.59</v>
      </c>
      <c r="BV7" s="38">
        <v>51.58</v>
      </c>
      <c r="BW7" s="38">
        <v>52.55</v>
      </c>
      <c r="BX7" s="38">
        <v>52.23</v>
      </c>
      <c r="BY7" s="38">
        <v>50.06</v>
      </c>
      <c r="BZ7" s="38">
        <v>49.38</v>
      </c>
      <c r="CA7" s="38">
        <v>48.58</v>
      </c>
      <c r="CB7" s="38">
        <v>251.33</v>
      </c>
      <c r="CC7" s="38">
        <v>217.09</v>
      </c>
      <c r="CD7" s="38">
        <v>242.31</v>
      </c>
      <c r="CE7" s="38">
        <v>269.60000000000002</v>
      </c>
      <c r="CF7" s="38">
        <v>237.76</v>
      </c>
      <c r="CG7" s="38">
        <v>333.58</v>
      </c>
      <c r="CH7" s="38">
        <v>292.45</v>
      </c>
      <c r="CI7" s="38">
        <v>294.05</v>
      </c>
      <c r="CJ7" s="38">
        <v>309.22000000000003</v>
      </c>
      <c r="CK7" s="38">
        <v>316.97000000000003</v>
      </c>
      <c r="CL7" s="38">
        <v>328.08</v>
      </c>
      <c r="CM7" s="38">
        <v>56.1</v>
      </c>
      <c r="CN7" s="38">
        <v>52.44</v>
      </c>
      <c r="CO7" s="38">
        <v>50</v>
      </c>
      <c r="CP7" s="38">
        <v>47.56</v>
      </c>
      <c r="CQ7" s="38">
        <v>50</v>
      </c>
      <c r="CR7" s="38">
        <v>41.51</v>
      </c>
      <c r="CS7" s="38">
        <v>51.71</v>
      </c>
      <c r="CT7" s="38">
        <v>50.56</v>
      </c>
      <c r="CU7" s="38">
        <v>47.35</v>
      </c>
      <c r="CV7" s="38">
        <v>46.36</v>
      </c>
      <c r="CW7" s="38">
        <v>46.74</v>
      </c>
      <c r="CX7" s="38">
        <v>90</v>
      </c>
      <c r="CY7" s="38">
        <v>90.34</v>
      </c>
      <c r="CZ7" s="38">
        <v>91.54</v>
      </c>
      <c r="DA7" s="38">
        <v>91.28</v>
      </c>
      <c r="DB7" s="38">
        <v>91.44</v>
      </c>
      <c r="DC7" s="38">
        <v>68.72</v>
      </c>
      <c r="DD7" s="38">
        <v>82.91</v>
      </c>
      <c r="DE7" s="38">
        <v>83.85</v>
      </c>
      <c r="DF7" s="38">
        <v>81.209999999999994</v>
      </c>
      <c r="DG7" s="38">
        <v>83.08</v>
      </c>
      <c r="DH7" s="38">
        <v>81.12</v>
      </c>
      <c r="DI7" s="38">
        <v>41.14</v>
      </c>
      <c r="DJ7" s="38">
        <v>47.02</v>
      </c>
      <c r="DK7" s="38">
        <v>52.9</v>
      </c>
      <c r="DL7" s="38">
        <v>58.77</v>
      </c>
      <c r="DM7" s="38">
        <v>65.19</v>
      </c>
      <c r="DN7" s="38">
        <v>18.600000000000001</v>
      </c>
      <c r="DO7" s="38">
        <v>42.61</v>
      </c>
      <c r="DP7" s="38">
        <v>44.22</v>
      </c>
      <c r="DQ7" s="38">
        <v>39.64</v>
      </c>
      <c r="DR7" s="38">
        <v>33.75</v>
      </c>
      <c r="DS7" s="38">
        <v>33.200000000000003</v>
      </c>
      <c r="DT7" s="38" t="s">
        <v>102</v>
      </c>
      <c r="DU7" s="38" t="s">
        <v>102</v>
      </c>
      <c r="DV7" s="38" t="s">
        <v>102</v>
      </c>
      <c r="DW7" s="38" t="s">
        <v>102</v>
      </c>
      <c r="DX7" s="38" t="s">
        <v>102</v>
      </c>
      <c r="DY7" s="38" t="s">
        <v>102</v>
      </c>
      <c r="DZ7" s="38" t="s">
        <v>102</v>
      </c>
      <c r="EA7" s="38" t="s">
        <v>102</v>
      </c>
      <c r="EB7" s="38" t="s">
        <v>102</v>
      </c>
      <c r="EC7" s="38" t="s">
        <v>102</v>
      </c>
      <c r="ED7" s="38" t="s">
        <v>102</v>
      </c>
      <c r="EE7" s="38" t="s">
        <v>102</v>
      </c>
      <c r="EF7" s="38" t="s">
        <v>102</v>
      </c>
      <c r="EG7" s="38" t="s">
        <v>102</v>
      </c>
      <c r="EH7" s="38" t="s">
        <v>102</v>
      </c>
      <c r="EI7" s="38" t="s">
        <v>102</v>
      </c>
      <c r="EJ7" s="38" t="s">
        <v>102</v>
      </c>
      <c r="EK7" s="38" t="s">
        <v>102</v>
      </c>
      <c r="EL7" s="38" t="s">
        <v>102</v>
      </c>
      <c r="EM7" s="38" t="s">
        <v>102</v>
      </c>
      <c r="EN7" s="38" t="s">
        <v>102</v>
      </c>
      <c r="EO7" s="38" t="s">
        <v>102</v>
      </c>
    </row>
    <row r="8" spans="1:148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</row>
    <row r="9" spans="1:148" x14ac:dyDescent="0.15">
      <c r="A9" s="40"/>
      <c r="B9" s="40" t="s">
        <v>103</v>
      </c>
      <c r="C9" s="40" t="s">
        <v>104</v>
      </c>
      <c r="D9" s="40" t="s">
        <v>105</v>
      </c>
      <c r="E9" s="40" t="s">
        <v>106</v>
      </c>
      <c r="F9" s="40" t="s">
        <v>107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8" x14ac:dyDescent="0.15">
      <c r="A10" s="40" t="s">
        <v>46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8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108</v>
      </c>
    </row>
    <row r="12" spans="1:148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109</v>
      </c>
    </row>
    <row r="13" spans="1:148" x14ac:dyDescent="0.15">
      <c r="B13" t="s">
        <v>110</v>
      </c>
      <c r="C13" t="s">
        <v>111</v>
      </c>
      <c r="D13" t="s">
        <v>110</v>
      </c>
      <c r="E13" t="s">
        <v>112</v>
      </c>
      <c r="F13" t="s">
        <v>113</v>
      </c>
      <c r="G13" t="s">
        <v>114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法適用_下水道事業</vt:lpstr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田村　修平</cp:lastModifiedBy>
  <dcterms:created xsi:type="dcterms:W3CDTF">2022-09-21T02:25:21Z</dcterms:created>
  <dcterms:modified xsi:type="dcterms:W3CDTF">2022-09-21T02:25:21Z</dcterms:modified>
</cp:coreProperties>
</file>