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01秋田市\"/>
    </mc:Choice>
  </mc:AlternateContent>
  <xr:revisionPtr revIDLastSave="0" documentId="8_{D0C32109-6EA3-4CFE-8504-C71EC228794F}" xr6:coauthVersionLast="47" xr6:coauthVersionMax="47" xr10:uidLastSave="{00000000-0000-0000-0000-000000000000}"/>
  <workbookProtection workbookAlgorithmName="SHA-512" workbookHashValue="KDkDHwPHJqD7TwFP0q6nnhluO8MkaBsbYviey/LFDPhCpYQJS/NwYcS1kwXY6YDXwzljAaSlaJLB3iLI8dRkGg==" workbookSaltValue="j50uWkYpwR+Er1GClO12dg==" workbookSpinCount="100000" lockStructure="1"/>
  <bookViews>
    <workbookView xWindow="-120" yWindow="-120" windowWidth="29040" windowHeight="15840" xr2:uid="{00000000-000D-0000-FFFF-FFFF00000000}"/>
  </bookViews>
  <sheets>
    <sheet name="法適用_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M85" i="4" s="1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I85" i="4" s="1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E85" i="4" s="1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BB8" i="4" s="1"/>
  <c r="S6" i="5"/>
  <c r="R6" i="5"/>
  <c r="AL8" i="4" s="1"/>
  <c r="Q6" i="5"/>
  <c r="P6" i="5"/>
  <c r="P10" i="4" s="1"/>
  <c r="O6" i="5"/>
  <c r="N6" i="5"/>
  <c r="M6" i="5"/>
  <c r="L6" i="5"/>
  <c r="W8" i="4" s="1"/>
  <c r="K6" i="5"/>
  <c r="J6" i="5"/>
  <c r="I8" i="4" s="1"/>
  <c r="I6" i="5"/>
  <c r="H6" i="5"/>
  <c r="B6" i="4" s="1"/>
  <c r="G6" i="5"/>
  <c r="F6" i="5"/>
  <c r="E6" i="5"/>
  <c r="D6" i="5"/>
  <c r="C6" i="5"/>
  <c r="B6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L85" i="4"/>
  <c r="K85" i="4"/>
  <c r="J85" i="4"/>
  <c r="H85" i="4"/>
  <c r="G85" i="4"/>
  <c r="F85" i="4"/>
  <c r="BB10" i="4"/>
  <c r="AT10" i="4"/>
  <c r="AL10" i="4"/>
  <c r="W10" i="4"/>
  <c r="I10" i="4"/>
  <c r="B10" i="4"/>
  <c r="AT8" i="4"/>
  <c r="AD8" i="4"/>
  <c r="P8" i="4"/>
  <c r="B8" i="4"/>
</calcChain>
</file>

<file path=xl/sharedStrings.xml><?xml version="1.0" encoding="utf-8"?>
<sst xmlns="http://schemas.openxmlformats.org/spreadsheetml/2006/main" count="228" uniqueCount="112">
  <si>
    <t>経営比較分析表（令和2年度決算）</t>
    <rPh sb="8" eb="10">
      <t>レイワ</t>
    </rPh>
    <rPh sb="11" eb="13">
      <t>ネンド</t>
    </rPh>
    <rPh sb="12" eb="13">
      <t>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</si>
  <si>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</si>
  <si>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</si>
  <si>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</si>
  <si>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</si>
  <si>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</si>
  <si>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</si>
  <si>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</si>
  <si>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</si>
  <si>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</si>
  <si>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</si>
  <si>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</si>
  <si>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</si>
  <si>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</si>
  <si>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</si>
  <si>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</si>
  <si>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現在給水人口(人)</t>
    <phoneticPr fontId="4"/>
  </si>
  <si>
    <r>
      <t>給水区域面積(km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rPh sb="2" eb="4">
      <t>クイキ</t>
    </rPh>
    <phoneticPr fontId="4"/>
  </si>
  <si>
    <r>
      <t>給水人口密度(人/km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キュウスイ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</si>
  <si>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</si>
  <si>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</si>
  <si>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</si>
  <si>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</si>
  <si>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</si>
  <si>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</si>
  <si>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</si>
  <si>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</si>
  <si>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</si>
  <si>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</si>
  <si>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</si>
  <si>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</si>
  <si>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</si>
  <si>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</si>
  <si>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</si>
  <si>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</si>
  <si>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</si>
  <si>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</si>
  <si>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</si>
  <si>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</si>
  <si>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</si>
  <si>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</si>
  <si>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</si>
  <si>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</si>
  <si>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</si>
  <si>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</si>
  <si>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</si>
  <si>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</si>
  <si>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</si>
  <si>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</si>
  <si>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</si>
  <si>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</si>
  <si>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</si>
  <si>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</si>
  <si>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</si>
  <si>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</si>
  <si>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</si>
  <si>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4"/>
  </si>
  <si>
    <t>⑤料金回収率(％)</t>
    <rPh sb="1" eb="3">
      <t>リョウキン</t>
    </rPh>
    <rPh sb="3" eb="5">
      <t>カイシュウ</t>
    </rPh>
    <rPh sb="5" eb="6">
      <t>リツ</t>
    </rPh>
    <phoneticPr fontId="4"/>
  </si>
  <si>
    <t>⑥給水原価(円)</t>
    <rPh sb="1" eb="3">
      <t>キュウスイ</t>
    </rPh>
    <rPh sb="3" eb="5">
      <t>ゲンカ</t>
    </rPh>
    <rPh sb="6" eb="7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</si>
  <si>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</si>
  <si>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⑧有収率(％)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</si>
  <si>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</si>
  <si>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②管路経年化率(％)</t>
    <rPh sb="1" eb="3">
      <t>カンロ</t>
    </rPh>
    <rPh sb="3" eb="6">
      <t>ケイネンカ</t>
    </rPh>
    <rPh sb="6" eb="7">
      <t>リツ</t>
    </rPh>
    <phoneticPr fontId="4"/>
  </si>
  <si>
    <t>③管路更新率(％)</t>
    <rPh sb="1" eb="3">
      <t>カンロ</t>
    </rPh>
    <rPh sb="3" eb="5">
      <t>コウシン</t>
    </rPh>
    <rPh sb="5" eb="6">
      <t>リツ</t>
    </rPh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</si>
  <si>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</si>
  <si>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</si>
  <si>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</si>
  <si>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</si>
  <si>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</si>
  <si>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</si>
  <si>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</si>
  <si>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</si>
  <si>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</si>
  <si>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</si>
  <si>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</si>
  <si>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</si>
  <si>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</si>
  <si>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給水人口</t>
    <rPh sb="0" eb="2">
      <t>キュウスイ</t>
    </rPh>
    <rPh sb="2" eb="4">
      <t>ジンコウ</t>
    </rPh>
    <phoneticPr fontId="4"/>
  </si>
  <si>
    <t>給水区域面積</t>
  </si>
  <si>
    <t>給水人口密度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</si>
  <si>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</si>
  <si>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</si>
  <si>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</si>
  <si>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</si>
  <si>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</si>
  <si>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</si>
  <si>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</si>
  <si>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</si>
  <si>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</si>
  <si>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</si>
  <si>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</si>
  <si>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</si>
  <si>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</si>
  <si>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</si>
  <si>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水道事業</t>
  </si>
  <si>
    <t>末端給水事業</t>
  </si>
  <si>
    <t>A1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</si>
  <si>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</si>
  <si>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</si>
  <si>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</si>
  <si>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</si>
  <si>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</si>
  <si>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</si>
  <si>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</si>
  <si>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</si>
  <si>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</si>
  <si>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</si>
  <si>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</si>
  <si>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</si>
  <si>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「①経常収支比率」および「⑤料金回収率」は100％以上を維持しており、給水収益による事業運営が成り立っている。
　「②累積欠損金比率」は0%を維持している。
　「③流動比率」は100％以上であり、短期的な債務に対する支払能力を有していると言える。
　「④企業債残高対給水収益比率」については、企業債残高の低減に努め、わずかに減少傾向にあるものの、全国平均や類似団体平均と比較して高い値となっている。
　「⑥給水原価」は、類似団体平均と比較して高い値となっている。
　「⑦施設利用率」は、類似団体平均と比較して低い値となっており、水需要の減少により、効率性が低い状態になっていることから、ダウンサイジングを考慮した施設規模の適正化を図る。
　「⑧有収率」については、全国平均よりやや高い値、類似団体平均と比較してやや低い値となっている。継続的な漏水箇所の調査・修繕に努める必要がある。</t>
    <phoneticPr fontId="4"/>
  </si>
  <si>
    <t>　施設全体の減価償却の状況は上昇傾向にあり、資産の老朽化が進んでいる。
　管路については、全国平均や類似団体平均と比較して、経年化率が低い値、更新率が高い値である。
　今後も長期の視点に立った更新計画に基づき、更新を進める必要がある。</t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</si>
  <si>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給水収益の減少が見込まれるなか、老朽化施設の更新を進める必要があることから、これまで同様に事業運営の効率化を図る必要があ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</si>
</sst>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#,##0.00;&quot;△ &quot;#,##0.00"/>
    <numFmt numFmtId="180" formatCode="&quot;H&quot;yy"/>
    <numFmt numFmtId="181" formatCode="&quot;R&quot;dd"/>
  </numFmts>
  <fonts count="16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Border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12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NumberFormat="1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178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NumberFormat="1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40" fontId="0" fillId="0" borderId="0" xfId="0" applyNumberFormat="1">
      <alignment vertical="center"/>
    </xf>
    <xf numFmtId="179" fontId="0" fillId="0" borderId="0" xfId="1" applyNumberFormat="1" applyFont="1" applyBorder="1" applyAlignment="1">
      <alignment vertical="center" shrinkToFit="1"/>
    </xf>
    <xf numFmtId="0" fontId="0" fillId="5" borderId="5" xfId="0" applyFill="1" applyBorder="1">
      <alignment vertical="center"/>
    </xf>
    <xf numFmtId="180" fontId="0" fillId="0" borderId="5" xfId="0" applyNumberFormat="1" applyBorder="1">
      <alignment vertical="center"/>
    </xf>
    <xf numFmtId="181" fontId="0" fillId="0" borderId="5" xfId="0" applyNumberFormat="1" applyBorder="1">
      <alignment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 shrinkToFit="1"/>
      <protection hidden="1"/>
    </xf>
    <xf numFmtId="177" fontId="5" fillId="0" borderId="3" xfId="0" applyNumberFormat="1" applyFont="1" applyBorder="1" applyAlignment="1" applyProtection="1">
      <alignment horizontal="center" vertical="center" shrinkToFit="1"/>
      <protection hidden="1"/>
    </xf>
    <xf numFmtId="177" fontId="5" fillId="0" borderId="4" xfId="0" applyNumberFormat="1" applyFont="1" applyBorder="1" applyAlignment="1" applyProtection="1">
      <alignment horizontal="center" vertical="center" shrinkToFit="1"/>
      <protection hidden="1"/>
    </xf>
    <xf numFmtId="177" fontId="5" fillId="0" borderId="5" xfId="0" applyNumberFormat="1" applyFont="1" applyBorder="1" applyAlignment="1" applyProtection="1">
      <alignment horizontal="center" vertical="center" shrinkToFit="1"/>
      <protection hidden="1"/>
    </xf>
    <xf numFmtId="176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NumberFormat="1" applyFont="1" applyBorder="1" applyAlignment="1" applyProtection="1">
      <alignment horizontal="center" vertical="center" shrinkToFit="1"/>
      <protection hidden="1"/>
    </xf>
    <xf numFmtId="0" fontId="5" fillId="0" borderId="4" xfId="0" applyNumberFormat="1" applyFont="1" applyBorder="1" applyAlignment="1" applyProtection="1">
      <alignment horizontal="center" vertical="center" shrinkToFit="1"/>
      <protection hidden="1"/>
    </xf>
    <xf numFmtId="0" fontId="5" fillId="0" borderId="5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49" fontId="3" fillId="0" borderId="0" xfId="0" applyNumberFormat="1" applyFont="1" applyBorder="1" applyAlignment="1" applyProtection="1">
      <alignment horizontal="left" vertical="center"/>
      <protection hidden="1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0.99</c:v>
                </c:pt>
                <c:pt idx="1">
                  <c:v>1.1000000000000001</c:v>
                </c:pt>
                <c:pt idx="2">
                  <c:v>1.1599999999999999</c:v>
                </c:pt>
                <c:pt idx="3">
                  <c:v>1.1299999999999999</c:v>
                </c:pt>
                <c:pt idx="4">
                  <c:v>1.1499999999999999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D-4BD4-BFE0-72EE252A4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81920"/>
        <c:axId val="496482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0.73</c:v>
                </c:pt>
                <c:pt idx="1">
                  <c:v>0.74</c:v>
                </c:pt>
                <c:pt idx="2">
                  <c:v>0.75</c:v>
                </c:pt>
                <c:pt idx="3">
                  <c:v>0.73</c:v>
                </c:pt>
                <c:pt idx="4">
                  <c:v>0.79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D-4BD4-BFE0-72EE252A4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81920"/>
        <c:axId val="496482304"/>
      </c:lineChart>
      <c:dateAx>
        <c:axId val="496481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482304"/>
        <c:crosses val="autoZero"/>
        <c:auto val="1"/>
        <c:lblOffset val="100"/>
        <c:baseTimeUnit val="years"/>
      </c:dateAx>
      <c:valAx>
        <c:axId val="496482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81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77" l="0.70000000000000062" r="0.70000000000000062" t="0.750000000000012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49.82</c:v>
                </c:pt>
                <c:pt idx="1">
                  <c:v>49.55</c:v>
                </c:pt>
                <c:pt idx="2">
                  <c:v>49.12</c:v>
                </c:pt>
                <c:pt idx="3">
                  <c:v>48.97</c:v>
                </c:pt>
                <c:pt idx="4">
                  <c:v>49.09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CE-4D17-A425-AFA7B220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902304"/>
        <c:axId val="4979038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63.18</c:v>
                </c:pt>
                <c:pt idx="1">
                  <c:v>63.54</c:v>
                </c:pt>
                <c:pt idx="2">
                  <c:v>63.53</c:v>
                </c:pt>
                <c:pt idx="3">
                  <c:v>63.16</c:v>
                </c:pt>
                <c:pt idx="4">
                  <c:v>64.41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CE-4D17-A425-AFA7B220A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902304"/>
        <c:axId val="497903872"/>
      </c:lineChart>
      <c:dateAx>
        <c:axId val="4979023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3872"/>
        <c:crosses val="autoZero"/>
        <c:auto val="1"/>
        <c:lblOffset val="100"/>
        <c:baseTimeUnit val="years"/>
      </c:dateAx>
      <c:valAx>
        <c:axId val="4979038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9023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92.56</c:v>
                </c:pt>
                <c:pt idx="1">
                  <c:v>92.17</c:v>
                </c:pt>
                <c:pt idx="2">
                  <c:v>91.97</c:v>
                </c:pt>
                <c:pt idx="3">
                  <c:v>91.19</c:v>
                </c:pt>
                <c:pt idx="4">
                  <c:v>91.24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A5-495F-A8AB-ADE4D4561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898384"/>
        <c:axId val="4979026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91.6</c:v>
                </c:pt>
                <c:pt idx="1">
                  <c:v>91.48</c:v>
                </c:pt>
                <c:pt idx="2">
                  <c:v>91.58</c:v>
                </c:pt>
                <c:pt idx="3">
                  <c:v>91.48</c:v>
                </c:pt>
                <c:pt idx="4">
                  <c:v>91.64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A5-495F-A8AB-ADE4D4561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898384"/>
        <c:axId val="497902696"/>
      </c:lineChart>
      <c:dateAx>
        <c:axId val="4978983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2696"/>
        <c:crosses val="autoZero"/>
        <c:auto val="1"/>
        <c:lblOffset val="100"/>
        <c:baseTimeUnit val="years"/>
      </c:dateAx>
      <c:valAx>
        <c:axId val="4979026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898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122.76</c:v>
                </c:pt>
                <c:pt idx="1">
                  <c:v>122.06</c:v>
                </c:pt>
                <c:pt idx="2">
                  <c:v>114.17</c:v>
                </c:pt>
                <c:pt idx="3">
                  <c:v>113.08</c:v>
                </c:pt>
                <c:pt idx="4">
                  <c:v>115.19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00-4DB1-8CB2-8EAE15D4D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99000"/>
        <c:axId val="496501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117.25</c:v>
                </c:pt>
                <c:pt idx="1">
                  <c:v>116.77</c:v>
                </c:pt>
                <c:pt idx="2">
                  <c:v>115.41</c:v>
                </c:pt>
                <c:pt idx="3">
                  <c:v>113.57</c:v>
                </c:pt>
                <c:pt idx="4">
                  <c:v>112.59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00-4DB1-8CB2-8EAE15D4D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99000"/>
        <c:axId val="496501744"/>
      </c:lineChart>
      <c:dateAx>
        <c:axId val="4964990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501744"/>
        <c:crosses val="autoZero"/>
        <c:auto val="1"/>
        <c:lblOffset val="100"/>
        <c:baseTimeUnit val="years"/>
      </c:dateAx>
      <c:valAx>
        <c:axId val="496501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99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21" l="0.70000000000000062" r="0.70000000000000062" t="0.7500000000000122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48.34</c:v>
                </c:pt>
                <c:pt idx="1">
                  <c:v>49.29</c:v>
                </c:pt>
                <c:pt idx="2">
                  <c:v>50.08</c:v>
                </c:pt>
                <c:pt idx="3">
                  <c:v>51.03</c:v>
                </c:pt>
                <c:pt idx="4">
                  <c:v>51.95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1-4634-AA7D-6357072C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498608"/>
        <c:axId val="496499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49.1</c:v>
                </c:pt>
                <c:pt idx="1">
                  <c:v>49.66</c:v>
                </c:pt>
                <c:pt idx="2">
                  <c:v>50.41</c:v>
                </c:pt>
                <c:pt idx="3">
                  <c:v>51.13</c:v>
                </c:pt>
                <c:pt idx="4">
                  <c:v>51.62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1-4634-AA7D-6357072C5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498608"/>
        <c:axId val="496499392"/>
      </c:lineChart>
      <c:dateAx>
        <c:axId val="4964986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6499392"/>
        <c:crosses val="autoZero"/>
        <c:auto val="1"/>
        <c:lblOffset val="100"/>
        <c:baseTimeUnit val="years"/>
      </c:dateAx>
      <c:valAx>
        <c:axId val="496499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498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3.86</c:v>
                </c:pt>
                <c:pt idx="1">
                  <c:v>4.4400000000000004</c:v>
                </c:pt>
                <c:pt idx="2">
                  <c:v>5.64</c:v>
                </c:pt>
                <c:pt idx="3">
                  <c:v>6.52</c:v>
                </c:pt>
                <c:pt idx="4">
                  <c:v>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64-4F80-B59D-9CB777D1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6500960"/>
        <c:axId val="4972370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17.420000000000002</c:v>
                </c:pt>
                <c:pt idx="1">
                  <c:v>18.940000000000001</c:v>
                </c:pt>
                <c:pt idx="2">
                  <c:v>20.36</c:v>
                </c:pt>
                <c:pt idx="3">
                  <c:v>22.41</c:v>
                </c:pt>
                <c:pt idx="4">
                  <c:v>23.68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64-4F80-B59D-9CB777D1B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500960"/>
        <c:axId val="497237040"/>
      </c:lineChart>
      <c:dateAx>
        <c:axId val="4965009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7040"/>
        <c:crosses val="autoZero"/>
        <c:auto val="1"/>
        <c:lblOffset val="100"/>
        <c:baseTimeUnit val="years"/>
      </c:dateAx>
      <c:valAx>
        <c:axId val="4972370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6500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66" l="0.70000000000000062" r="0.70000000000000062" t="0.75000000000001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44-4DFB-8C22-0F81F004F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6648"/>
        <c:axId val="497239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44-4DFB-8C22-0F81F004FA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6648"/>
        <c:axId val="497239784"/>
      </c:lineChart>
      <c:dateAx>
        <c:axId val="4972366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9784"/>
        <c:crosses val="autoZero"/>
        <c:auto val="1"/>
        <c:lblOffset val="100"/>
        <c:baseTimeUnit val="years"/>
      </c:dateAx>
      <c:valAx>
        <c:axId val="4972397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66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379</c:v>
                </c:pt>
                <c:pt idx="1">
                  <c:v>391.02</c:v>
                </c:pt>
                <c:pt idx="2">
                  <c:v>429.43</c:v>
                </c:pt>
                <c:pt idx="3">
                  <c:v>433.01</c:v>
                </c:pt>
                <c:pt idx="4">
                  <c:v>505.06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AD-491C-8A71-33531A301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41352"/>
        <c:axId val="4972401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249.08</c:v>
                </c:pt>
                <c:pt idx="1">
                  <c:v>254.05</c:v>
                </c:pt>
                <c:pt idx="2">
                  <c:v>258.22000000000003</c:v>
                </c:pt>
                <c:pt idx="3">
                  <c:v>250.03</c:v>
                </c:pt>
                <c:pt idx="4">
                  <c:v>239.45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AD-491C-8A71-33531A301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41352"/>
        <c:axId val="497240176"/>
      </c:lineChart>
      <c:dateAx>
        <c:axId val="4972413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40176"/>
        <c:crosses val="autoZero"/>
        <c:auto val="1"/>
        <c:lblOffset val="100"/>
        <c:baseTimeUnit val="years"/>
      </c:dateAx>
      <c:valAx>
        <c:axId val="4972401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413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393.06</c:v>
                </c:pt>
                <c:pt idx="1">
                  <c:v>389.42</c:v>
                </c:pt>
                <c:pt idx="2">
                  <c:v>387.32</c:v>
                </c:pt>
                <c:pt idx="3">
                  <c:v>383.07</c:v>
                </c:pt>
                <c:pt idx="4">
                  <c:v>379.01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F3-402E-BF59-9C2B46799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8608"/>
        <c:axId val="497240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266.66000000000003</c:v>
                </c:pt>
                <c:pt idx="1">
                  <c:v>258.63</c:v>
                </c:pt>
                <c:pt idx="2">
                  <c:v>255.12</c:v>
                </c:pt>
                <c:pt idx="3">
                  <c:v>254.19</c:v>
                </c:pt>
                <c:pt idx="4">
                  <c:v>259.56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F3-402E-BF59-9C2B467994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8608"/>
        <c:axId val="497240960"/>
      </c:lineChart>
      <c:dateAx>
        <c:axId val="4972386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40960"/>
        <c:crosses val="autoZero"/>
        <c:auto val="1"/>
        <c:lblOffset val="100"/>
        <c:baseTimeUnit val="years"/>
      </c:dateAx>
      <c:valAx>
        <c:axId val="497240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86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123.18</c:v>
                </c:pt>
                <c:pt idx="1">
                  <c:v>121.84</c:v>
                </c:pt>
                <c:pt idx="2">
                  <c:v>112.2</c:v>
                </c:pt>
                <c:pt idx="3">
                  <c:v>110.34</c:v>
                </c:pt>
                <c:pt idx="4">
                  <c:v>112.31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D9-4D48-A629-1B19BD7B8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42920"/>
        <c:axId val="4972390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110.87</c:v>
                </c:pt>
                <c:pt idx="1">
                  <c:v>110.3</c:v>
                </c:pt>
                <c:pt idx="2">
                  <c:v>109.12</c:v>
                </c:pt>
                <c:pt idx="3">
                  <c:v>107.42</c:v>
                </c:pt>
                <c:pt idx="4">
                  <c:v>105.07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D9-4D48-A629-1B19BD7B8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42920"/>
        <c:axId val="497239000"/>
      </c:lineChart>
      <c:dateAx>
        <c:axId val="4972429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239000"/>
        <c:crosses val="autoZero"/>
        <c:auto val="1"/>
        <c:lblOffset val="100"/>
        <c:baseTimeUnit val="years"/>
      </c:dateAx>
      <c:valAx>
        <c:axId val="4972390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429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153.97999999999999</c:v>
                </c:pt>
                <c:pt idx="1">
                  <c:v>155.84</c:v>
                </c:pt>
                <c:pt idx="2">
                  <c:v>169.6</c:v>
                </c:pt>
                <c:pt idx="3">
                  <c:v>172.45</c:v>
                </c:pt>
                <c:pt idx="4">
                  <c:v>167.94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23-4FAF-A189-962BAA1C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237824"/>
        <c:axId val="497900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150.54</c:v>
                </c:pt>
                <c:pt idx="1">
                  <c:v>151.85</c:v>
                </c:pt>
                <c:pt idx="2">
                  <c:v>153.88</c:v>
                </c:pt>
                <c:pt idx="3">
                  <c:v>157.19</c:v>
                </c:pt>
                <c:pt idx="4">
                  <c:v>153.71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23-4FAF-A189-962BAA1C03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237824"/>
        <c:axId val="497900344"/>
      </c:lineChart>
      <c:dateAx>
        <c:axId val="4972378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7900344"/>
        <c:crosses val="autoZero"/>
        <c:auto val="1"/>
        <c:lblOffset val="100"/>
        <c:baseTimeUnit val="years"/>
      </c:dateAx>
      <c:valAx>
        <c:axId val="497900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72378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243" l="0.70000000000000062" r="0.70000000000000062" t="0.750000000000012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33</xdr:row>
      <xdr:rowOff>0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16</xdr:row>
      <xdr:rowOff>0</xdr:rowOff>
    </xdr:from>
    <xdr:to>
      <xdr:col>46</xdr:col>
      <xdr:colOff>0</xdr:colOff>
      <xdr:row>33</xdr:row>
      <xdr:rowOff>0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33</xdr:row>
      <xdr:rowOff>0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55</xdr:row>
      <xdr:rowOff>0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55</xdr:row>
      <xdr:rowOff>0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55</xdr:row>
      <xdr:rowOff>0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55</xdr:row>
      <xdr:rowOff>0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④企業債残高対給水収益比率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⑤料金回収率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⑥給水原価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⑧有収率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②管路経年化率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③管路更新率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【110.27】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【260.31】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【275.67】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【89.82】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9525</xdr:rowOff>
    </xdr:from>
    <xdr:to>
      <xdr:col>46</xdr:col>
      <xdr:colOff>0</xdr:colOff>
      <xdr:row>40</xdr:row>
      <xdr:rowOff>80449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43700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【166.40】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【100.05】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【50.19】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【20.63】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="70" zoomScaleNormal="70" workbookViewId="0">
      <selection activeCell="CL33" sqref="CL33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84" t="s">
        <v>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</row>
    <row r="3" spans="1:78" ht="9.75" customHeight="1" x14ac:dyDescent="0.15">
      <c r="A3" s="2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</row>
    <row r="4" spans="1:78" ht="9.75" customHeight="1" x14ac:dyDescent="0.15">
      <c r="A4" s="2"/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85" t="str">
        <f>データ!H6</f>
        <v>秋田県　秋田市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6"/>
      <c r="AE6" s="86"/>
      <c r="AF6" s="86"/>
      <c r="AG6" s="86"/>
      <c r="AH6" s="4"/>
      <c r="AI6" s="4"/>
      <c r="AJ6" s="4"/>
      <c r="AK6" s="4"/>
      <c r="AL6" s="4"/>
      <c r="AM6" s="4"/>
      <c r="AN6" s="4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76" t="s">
        <v>1</v>
      </c>
      <c r="C7" s="77"/>
      <c r="D7" s="77"/>
      <c r="E7" s="77"/>
      <c r="F7" s="77"/>
      <c r="G7" s="77"/>
      <c r="H7" s="77"/>
      <c r="I7" s="76" t="s">
        <v>2</v>
      </c>
      <c r="J7" s="77"/>
      <c r="K7" s="77"/>
      <c r="L7" s="77"/>
      <c r="M7" s="77"/>
      <c r="N7" s="77"/>
      <c r="O7" s="78"/>
      <c r="P7" s="79" t="s">
        <v>3</v>
      </c>
      <c r="Q7" s="79"/>
      <c r="R7" s="79"/>
      <c r="S7" s="79"/>
      <c r="T7" s="79"/>
      <c r="U7" s="79"/>
      <c r="V7" s="79"/>
      <c r="W7" s="79" t="s">
        <v>4</v>
      </c>
      <c r="X7" s="79"/>
      <c r="Y7" s="79"/>
      <c r="Z7" s="79"/>
      <c r="AA7" s="79"/>
      <c r="AB7" s="79"/>
      <c r="AC7" s="79"/>
      <c r="AD7" s="79" t="s">
        <v>5</v>
      </c>
      <c r="AE7" s="79"/>
      <c r="AF7" s="79"/>
      <c r="AG7" s="79"/>
      <c r="AH7" s="79"/>
      <c r="AI7" s="79"/>
      <c r="AJ7" s="79"/>
      <c r="AK7" s="4"/>
      <c r="AL7" s="79" t="s">
        <v>6</v>
      </c>
      <c r="AM7" s="79"/>
      <c r="AN7" s="79"/>
      <c r="AO7" s="79"/>
      <c r="AP7" s="79"/>
      <c r="AQ7" s="79"/>
      <c r="AR7" s="79"/>
      <c r="AS7" s="79"/>
      <c r="AT7" s="76" t="s">
        <v>7</v>
      </c>
      <c r="AU7" s="77"/>
      <c r="AV7" s="77"/>
      <c r="AW7" s="77"/>
      <c r="AX7" s="77"/>
      <c r="AY7" s="77"/>
      <c r="AZ7" s="77"/>
      <c r="BA7" s="77"/>
      <c r="BB7" s="79" t="s">
        <v>8</v>
      </c>
      <c r="BC7" s="79"/>
      <c r="BD7" s="79"/>
      <c r="BE7" s="79"/>
      <c r="BF7" s="79"/>
      <c r="BG7" s="79"/>
      <c r="BH7" s="79"/>
      <c r="BI7" s="79"/>
      <c r="BJ7" s="3"/>
      <c r="BK7" s="3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80" t="str">
        <f>データ!$I$6</f>
        <v>法適用</v>
      </c>
      <c r="C8" s="81"/>
      <c r="D8" s="81"/>
      <c r="E8" s="81"/>
      <c r="F8" s="81"/>
      <c r="G8" s="81"/>
      <c r="H8" s="81"/>
      <c r="I8" s="80" t="str">
        <f>データ!$J$6</f>
        <v>水道事業</v>
      </c>
      <c r="J8" s="81"/>
      <c r="K8" s="81"/>
      <c r="L8" s="81"/>
      <c r="M8" s="81"/>
      <c r="N8" s="81"/>
      <c r="O8" s="82"/>
      <c r="P8" s="83" t="str">
        <f>データ!$K$6</f>
        <v>末端給水事業</v>
      </c>
      <c r="Q8" s="83"/>
      <c r="R8" s="83"/>
      <c r="S8" s="83"/>
      <c r="T8" s="83"/>
      <c r="U8" s="83"/>
      <c r="V8" s="83"/>
      <c r="W8" s="83" t="str">
        <f>データ!$L$6</f>
        <v>A1</v>
      </c>
      <c r="X8" s="83"/>
      <c r="Y8" s="83"/>
      <c r="Z8" s="83"/>
      <c r="AA8" s="83"/>
      <c r="AB8" s="83"/>
      <c r="AC8" s="83"/>
      <c r="AD8" s="83" t="str">
        <f>データ!$M$6</f>
        <v>自治体職員</v>
      </c>
      <c r="AE8" s="83"/>
      <c r="AF8" s="83"/>
      <c r="AG8" s="83"/>
      <c r="AH8" s="83"/>
      <c r="AI8" s="83"/>
      <c r="AJ8" s="83"/>
      <c r="AK8" s="4"/>
      <c r="AL8" s="71">
        <f>データ!$R$6</f>
        <v>305390</v>
      </c>
      <c r="AM8" s="71"/>
      <c r="AN8" s="71"/>
      <c r="AO8" s="71"/>
      <c r="AP8" s="71"/>
      <c r="AQ8" s="71"/>
      <c r="AR8" s="71"/>
      <c r="AS8" s="71"/>
      <c r="AT8" s="67">
        <f>データ!$S$6</f>
        <v>906.07</v>
      </c>
      <c r="AU8" s="68"/>
      <c r="AV8" s="68"/>
      <c r="AW8" s="68"/>
      <c r="AX8" s="68"/>
      <c r="AY8" s="68"/>
      <c r="AZ8" s="68"/>
      <c r="BA8" s="68"/>
      <c r="BB8" s="70">
        <f>データ!$T$6</f>
        <v>337.05</v>
      </c>
      <c r="BC8" s="70"/>
      <c r="BD8" s="70"/>
      <c r="BE8" s="70"/>
      <c r="BF8" s="70"/>
      <c r="BG8" s="70"/>
      <c r="BH8" s="70"/>
      <c r="BI8" s="70"/>
      <c r="BJ8" s="3"/>
      <c r="BK8" s="3"/>
      <c r="BL8" s="74" t="s">
        <v>10</v>
      </c>
      <c r="BM8" s="75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76" t="s">
        <v>12</v>
      </c>
      <c r="C9" s="77"/>
      <c r="D9" s="77"/>
      <c r="E9" s="77"/>
      <c r="F9" s="77"/>
      <c r="G9" s="77"/>
      <c r="H9" s="77"/>
      <c r="I9" s="76" t="s">
        <v>13</v>
      </c>
      <c r="J9" s="77"/>
      <c r="K9" s="77"/>
      <c r="L9" s="77"/>
      <c r="M9" s="77"/>
      <c r="N9" s="77"/>
      <c r="O9" s="78"/>
      <c r="P9" s="79" t="s">
        <v>14</v>
      </c>
      <c r="Q9" s="79"/>
      <c r="R9" s="79"/>
      <c r="S9" s="79"/>
      <c r="T9" s="79"/>
      <c r="U9" s="79"/>
      <c r="V9" s="79"/>
      <c r="W9" s="79" t="s">
        <v>15</v>
      </c>
      <c r="X9" s="79"/>
      <c r="Y9" s="79"/>
      <c r="Z9" s="79"/>
      <c r="AA9" s="79"/>
      <c r="AB9" s="79"/>
      <c r="AC9" s="79"/>
      <c r="AD9" s="2"/>
      <c r="AE9" s="2"/>
      <c r="AF9" s="2"/>
      <c r="AG9" s="2"/>
      <c r="AH9" s="4"/>
      <c r="AI9" s="4"/>
      <c r="AJ9" s="4"/>
      <c r="AK9" s="4"/>
      <c r="AL9" s="79" t="s">
        <v>16</v>
      </c>
      <c r="AM9" s="79"/>
      <c r="AN9" s="79"/>
      <c r="AO9" s="79"/>
      <c r="AP9" s="79"/>
      <c r="AQ9" s="79"/>
      <c r="AR9" s="79"/>
      <c r="AS9" s="79"/>
      <c r="AT9" s="76" t="s">
        <v>17</v>
      </c>
      <c r="AU9" s="77"/>
      <c r="AV9" s="77"/>
      <c r="AW9" s="77"/>
      <c r="AX9" s="77"/>
      <c r="AY9" s="77"/>
      <c r="AZ9" s="77"/>
      <c r="BA9" s="77"/>
      <c r="BB9" s="79" t="s">
        <v>18</v>
      </c>
      <c r="BC9" s="79"/>
      <c r="BD9" s="79"/>
      <c r="BE9" s="79"/>
      <c r="BF9" s="79"/>
      <c r="BG9" s="79"/>
      <c r="BH9" s="79"/>
      <c r="BI9" s="79"/>
      <c r="BJ9" s="3"/>
      <c r="BK9" s="3"/>
      <c r="BL9" s="65" t="s">
        <v>19</v>
      </c>
      <c r="BM9" s="66"/>
      <c r="BN9" s="11" t="s">
        <v>20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67" t="str">
        <f>データ!$N$6</f>
        <v>-</v>
      </c>
      <c r="C10" s="68"/>
      <c r="D10" s="68"/>
      <c r="E10" s="68"/>
      <c r="F10" s="68"/>
      <c r="G10" s="68"/>
      <c r="H10" s="68"/>
      <c r="I10" s="67">
        <f>データ!$O$6</f>
        <v>64.98</v>
      </c>
      <c r="J10" s="68"/>
      <c r="K10" s="68"/>
      <c r="L10" s="68"/>
      <c r="M10" s="68"/>
      <c r="N10" s="68"/>
      <c r="O10" s="69"/>
      <c r="P10" s="70">
        <f>データ!$P$6</f>
        <v>99.33</v>
      </c>
      <c r="Q10" s="70"/>
      <c r="R10" s="70"/>
      <c r="S10" s="70"/>
      <c r="T10" s="70"/>
      <c r="U10" s="70"/>
      <c r="V10" s="70"/>
      <c r="W10" s="71">
        <f>データ!$Q$6</f>
        <v>2860</v>
      </c>
      <c r="X10" s="71"/>
      <c r="Y10" s="71"/>
      <c r="Z10" s="71"/>
      <c r="AA10" s="71"/>
      <c r="AB10" s="71"/>
      <c r="AC10" s="71"/>
      <c r="AD10" s="2"/>
      <c r="AE10" s="2"/>
      <c r="AF10" s="2"/>
      <c r="AG10" s="2"/>
      <c r="AH10" s="4"/>
      <c r="AI10" s="4"/>
      <c r="AJ10" s="4"/>
      <c r="AK10" s="4"/>
      <c r="AL10" s="71">
        <f>データ!$U$6</f>
        <v>302306</v>
      </c>
      <c r="AM10" s="71"/>
      <c r="AN10" s="71"/>
      <c r="AO10" s="71"/>
      <c r="AP10" s="71"/>
      <c r="AQ10" s="71"/>
      <c r="AR10" s="71"/>
      <c r="AS10" s="71"/>
      <c r="AT10" s="67">
        <f>データ!$V$6</f>
        <v>293.12</v>
      </c>
      <c r="AU10" s="68"/>
      <c r="AV10" s="68"/>
      <c r="AW10" s="68"/>
      <c r="AX10" s="68"/>
      <c r="AY10" s="68"/>
      <c r="AZ10" s="68"/>
      <c r="BA10" s="68"/>
      <c r="BB10" s="70">
        <f>データ!$W$6</f>
        <v>1031.3399999999999</v>
      </c>
      <c r="BC10" s="70"/>
      <c r="BD10" s="70"/>
      <c r="BE10" s="70"/>
      <c r="BF10" s="70"/>
      <c r="BG10" s="70"/>
      <c r="BH10" s="70"/>
      <c r="BI10" s="70"/>
      <c r="BJ10" s="2"/>
      <c r="BK10" s="2"/>
      <c r="BL10" s="72" t="s">
        <v>21</v>
      </c>
      <c r="BM10" s="73"/>
      <c r="BN10" s="14" t="s">
        <v>22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7" t="s">
        <v>23</v>
      </c>
      <c r="BM11" s="57"/>
      <c r="BN11" s="57"/>
      <c r="BO11" s="57"/>
      <c r="BP11" s="57"/>
      <c r="BQ11" s="57"/>
      <c r="BR11" s="57"/>
      <c r="BS11" s="57"/>
      <c r="BT11" s="57"/>
      <c r="BU11" s="57"/>
      <c r="BV11" s="57"/>
      <c r="BW11" s="57"/>
      <c r="BX11" s="57"/>
      <c r="BY11" s="57"/>
      <c r="BZ11" s="5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7"/>
      <c r="BM12" s="57"/>
      <c r="BN12" s="57"/>
      <c r="BO12" s="57"/>
      <c r="BP12" s="57"/>
      <c r="BQ12" s="57"/>
      <c r="BR12" s="57"/>
      <c r="BS12" s="57"/>
      <c r="BT12" s="57"/>
      <c r="BU12" s="57"/>
      <c r="BV12" s="57"/>
      <c r="BW12" s="57"/>
      <c r="BX12" s="57"/>
      <c r="BY12" s="57"/>
      <c r="BZ12" s="5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</row>
    <row r="14" spans="1:78" ht="13.5" customHeight="1" x14ac:dyDescent="0.15">
      <c r="A14" s="2"/>
      <c r="B14" s="59" t="s">
        <v>24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1"/>
      <c r="BK14" s="2"/>
      <c r="BL14" s="45" t="s">
        <v>25</v>
      </c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7"/>
    </row>
    <row r="15" spans="1:78" ht="13.5" customHeight="1" x14ac:dyDescent="0.15">
      <c r="A15" s="2"/>
      <c r="B15" s="62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4"/>
      <c r="BK15" s="2"/>
      <c r="BL15" s="48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50"/>
    </row>
    <row r="16" spans="1:78" ht="13.5" customHeight="1" x14ac:dyDescent="0.15">
      <c r="A16" s="2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18"/>
      <c r="BK16" s="2"/>
      <c r="BL16" s="51" t="s">
        <v>109</v>
      </c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3"/>
    </row>
    <row r="17" spans="1:78" ht="13.5" customHeight="1" x14ac:dyDescent="0.15">
      <c r="A17" s="2"/>
      <c r="B17" s="17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18"/>
      <c r="BK17" s="2"/>
      <c r="BL17" s="51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3"/>
    </row>
    <row r="18" spans="1:78" ht="13.5" customHeight="1" x14ac:dyDescent="0.15">
      <c r="A18" s="2"/>
      <c r="B18" s="17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18"/>
      <c r="BK18" s="2"/>
      <c r="BL18" s="51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3"/>
    </row>
    <row r="19" spans="1:78" ht="13.5" customHeight="1" x14ac:dyDescent="0.15">
      <c r="A19" s="2"/>
      <c r="B19" s="17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18"/>
      <c r="BK19" s="2"/>
      <c r="BL19" s="51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3"/>
    </row>
    <row r="20" spans="1:78" ht="13.5" customHeight="1" x14ac:dyDescent="0.15">
      <c r="A20" s="2"/>
      <c r="B20" s="17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18"/>
      <c r="BK20" s="2"/>
      <c r="BL20" s="51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3"/>
    </row>
    <row r="21" spans="1:78" ht="13.5" customHeight="1" x14ac:dyDescent="0.15">
      <c r="A21" s="2"/>
      <c r="B21" s="17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18"/>
      <c r="BK21" s="2"/>
      <c r="BL21" s="51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3"/>
    </row>
    <row r="22" spans="1:78" ht="13.5" customHeight="1" x14ac:dyDescent="0.15">
      <c r="A22" s="2"/>
      <c r="B22" s="17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18"/>
      <c r="BK22" s="2"/>
      <c r="BL22" s="51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3"/>
    </row>
    <row r="23" spans="1:78" ht="13.5" customHeight="1" x14ac:dyDescent="0.15">
      <c r="A23" s="2"/>
      <c r="B23" s="17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18"/>
      <c r="BK23" s="2"/>
      <c r="BL23" s="51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3"/>
    </row>
    <row r="24" spans="1:78" ht="13.5" customHeight="1" x14ac:dyDescent="0.15">
      <c r="A24" s="2"/>
      <c r="B24" s="17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18"/>
      <c r="BK24" s="2"/>
      <c r="BL24" s="51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3"/>
    </row>
    <row r="25" spans="1:78" ht="13.5" customHeight="1" x14ac:dyDescent="0.15">
      <c r="A25" s="2"/>
      <c r="B25" s="17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18"/>
      <c r="BK25" s="2"/>
      <c r="BL25" s="51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3"/>
    </row>
    <row r="26" spans="1:78" ht="13.5" customHeight="1" x14ac:dyDescent="0.15">
      <c r="A26" s="2"/>
      <c r="B26" s="1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18"/>
      <c r="BK26" s="2"/>
      <c r="BL26" s="51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3"/>
    </row>
    <row r="27" spans="1:78" ht="13.5" customHeight="1" x14ac:dyDescent="0.15">
      <c r="A27" s="2"/>
      <c r="B27" s="17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18"/>
      <c r="BK27" s="2"/>
      <c r="BL27" s="51"/>
      <c r="BM27" s="52"/>
      <c r="BN27" s="52"/>
      <c r="BO27" s="52"/>
      <c r="BP27" s="52"/>
      <c r="BQ27" s="52"/>
      <c r="BR27" s="52"/>
      <c r="BS27" s="52"/>
      <c r="BT27" s="52"/>
      <c r="BU27" s="52"/>
      <c r="BV27" s="52"/>
      <c r="BW27" s="52"/>
      <c r="BX27" s="52"/>
      <c r="BY27" s="52"/>
      <c r="BZ27" s="53"/>
    </row>
    <row r="28" spans="1:78" ht="13.5" customHeight="1" x14ac:dyDescent="0.15">
      <c r="A28" s="2"/>
      <c r="B28" s="17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18"/>
      <c r="BK28" s="2"/>
      <c r="BL28" s="51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3"/>
    </row>
    <row r="29" spans="1:78" ht="13.5" customHeight="1" x14ac:dyDescent="0.15">
      <c r="A29" s="2"/>
      <c r="B29" s="17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18"/>
      <c r="BK29" s="2"/>
      <c r="BL29" s="51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3"/>
    </row>
    <row r="30" spans="1:78" ht="13.5" customHeight="1" x14ac:dyDescent="0.15">
      <c r="A30" s="2"/>
      <c r="B30" s="17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18"/>
      <c r="BK30" s="2"/>
      <c r="BL30" s="51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3"/>
    </row>
    <row r="31" spans="1:78" ht="13.5" customHeight="1" x14ac:dyDescent="0.15">
      <c r="A31" s="2"/>
      <c r="B31" s="17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18"/>
      <c r="BK31" s="2"/>
      <c r="BL31" s="51"/>
      <c r="BM31" s="52"/>
      <c r="BN31" s="52"/>
      <c r="BO31" s="52"/>
      <c r="BP31" s="52"/>
      <c r="BQ31" s="52"/>
      <c r="BR31" s="52"/>
      <c r="BS31" s="52"/>
      <c r="BT31" s="52"/>
      <c r="BU31" s="52"/>
      <c r="BV31" s="52"/>
      <c r="BW31" s="52"/>
      <c r="BX31" s="52"/>
      <c r="BY31" s="52"/>
      <c r="BZ31" s="53"/>
    </row>
    <row r="32" spans="1:78" ht="13.5" customHeight="1" x14ac:dyDescent="0.15">
      <c r="A32" s="2"/>
      <c r="B32" s="17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18"/>
      <c r="BK32" s="2"/>
      <c r="BL32" s="51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3"/>
    </row>
    <row r="33" spans="1:78" ht="13.5" customHeight="1" x14ac:dyDescent="0.15">
      <c r="A33" s="2"/>
      <c r="B33" s="17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18"/>
      <c r="BK33" s="2"/>
      <c r="BL33" s="51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3"/>
    </row>
    <row r="34" spans="1:78" ht="13.5" customHeight="1" x14ac:dyDescent="0.15">
      <c r="A34" s="2"/>
      <c r="B34" s="17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1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3"/>
    </row>
    <row r="35" spans="1:78" ht="13.5" customHeight="1" x14ac:dyDescent="0.15">
      <c r="A35" s="2"/>
      <c r="B35" s="17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1"/>
      <c r="BM35" s="52"/>
      <c r="BN35" s="52"/>
      <c r="BO35" s="52"/>
      <c r="BP35" s="52"/>
      <c r="BQ35" s="52"/>
      <c r="BR35" s="52"/>
      <c r="BS35" s="52"/>
      <c r="BT35" s="52"/>
      <c r="BU35" s="52"/>
      <c r="BV35" s="52"/>
      <c r="BW35" s="52"/>
      <c r="BX35" s="52"/>
      <c r="BY35" s="52"/>
      <c r="BZ35" s="53"/>
    </row>
    <row r="36" spans="1:78" ht="13.5" customHeight="1" x14ac:dyDescent="0.15">
      <c r="A36" s="2"/>
      <c r="B36" s="1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18"/>
      <c r="BK36" s="2"/>
      <c r="BL36" s="51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3"/>
    </row>
    <row r="37" spans="1:78" ht="13.5" customHeight="1" x14ac:dyDescent="0.15">
      <c r="A37" s="2"/>
      <c r="B37" s="17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18"/>
      <c r="BK37" s="2"/>
      <c r="BL37" s="51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3"/>
    </row>
    <row r="38" spans="1:78" ht="13.5" customHeight="1" x14ac:dyDescent="0.15">
      <c r="A38" s="2"/>
      <c r="B38" s="17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18"/>
      <c r="BK38" s="2"/>
      <c r="BL38" s="51"/>
      <c r="BM38" s="52"/>
      <c r="BN38" s="52"/>
      <c r="BO38" s="52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3"/>
    </row>
    <row r="39" spans="1:78" ht="13.5" customHeight="1" x14ac:dyDescent="0.15">
      <c r="A39" s="2"/>
      <c r="B39" s="17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18"/>
      <c r="BK39" s="2"/>
      <c r="BL39" s="51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3"/>
    </row>
    <row r="40" spans="1:78" ht="13.5" customHeight="1" x14ac:dyDescent="0.15">
      <c r="A40" s="2"/>
      <c r="B40" s="17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18"/>
      <c r="BK40" s="2"/>
      <c r="BL40" s="51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3"/>
    </row>
    <row r="41" spans="1:78" ht="13.5" customHeight="1" x14ac:dyDescent="0.15">
      <c r="A41" s="2"/>
      <c r="B41" s="17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18"/>
      <c r="BK41" s="2"/>
      <c r="BL41" s="51"/>
      <c r="BM41" s="52"/>
      <c r="BN41" s="52"/>
      <c r="BO41" s="52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3"/>
    </row>
    <row r="42" spans="1:78" ht="13.5" customHeight="1" x14ac:dyDescent="0.15">
      <c r="A42" s="2"/>
      <c r="B42" s="17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18"/>
      <c r="BK42" s="2"/>
      <c r="BL42" s="51"/>
      <c r="BM42" s="52"/>
      <c r="BN42" s="52"/>
      <c r="BO42" s="52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3"/>
    </row>
    <row r="43" spans="1:78" ht="13.5" customHeight="1" x14ac:dyDescent="0.15">
      <c r="A43" s="2"/>
      <c r="B43" s="17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18"/>
      <c r="BK43" s="2"/>
      <c r="BL43" s="51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3"/>
    </row>
    <row r="44" spans="1:78" ht="13.5" customHeight="1" x14ac:dyDescent="0.15">
      <c r="A44" s="2"/>
      <c r="B44" s="17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18"/>
      <c r="BK44" s="2"/>
      <c r="BL44" s="51"/>
      <c r="BM44" s="52"/>
      <c r="BN44" s="52"/>
      <c r="BO44" s="52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3"/>
    </row>
    <row r="45" spans="1:78" ht="13.5" customHeight="1" x14ac:dyDescent="0.15">
      <c r="A45" s="2"/>
      <c r="B45" s="17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18"/>
      <c r="BK45" s="2"/>
      <c r="BL45" s="45" t="s">
        <v>26</v>
      </c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7"/>
    </row>
    <row r="46" spans="1:78" ht="13.5" customHeight="1" x14ac:dyDescent="0.15">
      <c r="A46" s="2"/>
      <c r="B46" s="17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18"/>
      <c r="BK46" s="2"/>
      <c r="BL46" s="48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50"/>
    </row>
    <row r="47" spans="1:78" ht="13.5" customHeight="1" x14ac:dyDescent="0.15">
      <c r="A47" s="2"/>
      <c r="B47" s="17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18"/>
      <c r="BK47" s="2"/>
      <c r="BL47" s="51" t="s">
        <v>110</v>
      </c>
      <c r="BM47" s="52"/>
      <c r="BN47" s="52"/>
      <c r="BO47" s="52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3"/>
    </row>
    <row r="48" spans="1:78" ht="13.5" customHeight="1" x14ac:dyDescent="0.15">
      <c r="A48" s="2"/>
      <c r="B48" s="17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18"/>
      <c r="BK48" s="2"/>
      <c r="BL48" s="51"/>
      <c r="BM48" s="52"/>
      <c r="BN48" s="52"/>
      <c r="BO48" s="52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3"/>
    </row>
    <row r="49" spans="1:78" ht="13.5" customHeight="1" x14ac:dyDescent="0.15">
      <c r="A49" s="2"/>
      <c r="B49" s="1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18"/>
      <c r="BK49" s="2"/>
      <c r="BL49" s="51"/>
      <c r="BM49" s="52"/>
      <c r="BN49" s="52"/>
      <c r="BO49" s="52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3"/>
    </row>
    <row r="50" spans="1:78" ht="13.5" customHeight="1" x14ac:dyDescent="0.15">
      <c r="A50" s="2"/>
      <c r="B50" s="17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18"/>
      <c r="BK50" s="2"/>
      <c r="BL50" s="51"/>
      <c r="BM50" s="52"/>
      <c r="BN50" s="52"/>
      <c r="BO50" s="52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3"/>
    </row>
    <row r="51" spans="1:78" ht="13.5" customHeight="1" x14ac:dyDescent="0.15">
      <c r="A51" s="2"/>
      <c r="B51" s="17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18"/>
      <c r="BK51" s="2"/>
      <c r="BL51" s="51"/>
      <c r="BM51" s="52"/>
      <c r="BN51" s="52"/>
      <c r="BO51" s="52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3"/>
    </row>
    <row r="52" spans="1:78" ht="13.5" customHeight="1" x14ac:dyDescent="0.15">
      <c r="A52" s="2"/>
      <c r="B52" s="17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18"/>
      <c r="BK52" s="2"/>
      <c r="BL52" s="51"/>
      <c r="BM52" s="52"/>
      <c r="BN52" s="52"/>
      <c r="BO52" s="52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3"/>
    </row>
    <row r="53" spans="1:78" ht="13.5" customHeight="1" x14ac:dyDescent="0.15">
      <c r="A53" s="2"/>
      <c r="B53" s="17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18"/>
      <c r="BK53" s="2"/>
      <c r="BL53" s="51"/>
      <c r="BM53" s="52"/>
      <c r="BN53" s="52"/>
      <c r="BO53" s="52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3"/>
    </row>
    <row r="54" spans="1:78" ht="13.5" customHeight="1" x14ac:dyDescent="0.15">
      <c r="A54" s="2"/>
      <c r="B54" s="17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18"/>
      <c r="BK54" s="2"/>
      <c r="BL54" s="51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3"/>
    </row>
    <row r="55" spans="1:78" ht="13.5" customHeight="1" x14ac:dyDescent="0.15">
      <c r="A55" s="2"/>
      <c r="B55" s="17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18"/>
      <c r="BK55" s="2"/>
      <c r="BL55" s="51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3"/>
    </row>
    <row r="56" spans="1:78" ht="13.5" customHeight="1" x14ac:dyDescent="0.15">
      <c r="A56" s="2"/>
      <c r="B56" s="17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1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3"/>
    </row>
    <row r="57" spans="1:78" ht="13.5" customHeight="1" x14ac:dyDescent="0.15">
      <c r="A57" s="2"/>
      <c r="B57" s="17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1"/>
      <c r="BM57" s="52"/>
      <c r="BN57" s="52"/>
      <c r="BO57" s="52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3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1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3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1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3"/>
    </row>
    <row r="60" spans="1:78" ht="13.5" customHeight="1" x14ac:dyDescent="0.15">
      <c r="A60" s="2"/>
      <c r="B60" s="62" t="s">
        <v>27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  <c r="AZ60" s="63"/>
      <c r="BA60" s="63"/>
      <c r="BB60" s="63"/>
      <c r="BC60" s="63"/>
      <c r="BD60" s="63"/>
      <c r="BE60" s="63"/>
      <c r="BF60" s="63"/>
      <c r="BG60" s="63"/>
      <c r="BH60" s="63"/>
      <c r="BI60" s="63"/>
      <c r="BJ60" s="64"/>
      <c r="BK60" s="2"/>
      <c r="BL60" s="51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3"/>
    </row>
    <row r="61" spans="1:78" ht="13.5" customHeight="1" x14ac:dyDescent="0.15">
      <c r="A61" s="2"/>
      <c r="B61" s="62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4"/>
      <c r="BK61" s="2"/>
      <c r="BL61" s="51"/>
      <c r="BM61" s="52"/>
      <c r="BN61" s="52"/>
      <c r="BO61" s="52"/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3"/>
    </row>
    <row r="62" spans="1:78" ht="13.5" customHeight="1" x14ac:dyDescent="0.15">
      <c r="A62" s="2"/>
      <c r="B62" s="17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18"/>
      <c r="BK62" s="2"/>
      <c r="BL62" s="51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3"/>
    </row>
    <row r="63" spans="1:78" ht="13.5" customHeight="1" x14ac:dyDescent="0.15">
      <c r="A63" s="2"/>
      <c r="B63" s="17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18"/>
      <c r="BK63" s="2"/>
      <c r="BL63" s="51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3"/>
    </row>
    <row r="64" spans="1:78" ht="13.5" customHeight="1" x14ac:dyDescent="0.15">
      <c r="A64" s="2"/>
      <c r="B64" s="17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18"/>
      <c r="BK64" s="2"/>
      <c r="BL64" s="45" t="s">
        <v>28</v>
      </c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7"/>
    </row>
    <row r="65" spans="1:78" ht="13.5" customHeight="1" x14ac:dyDescent="0.15">
      <c r="A65" s="2"/>
      <c r="B65" s="17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18"/>
      <c r="BK65" s="2"/>
      <c r="BL65" s="48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50"/>
    </row>
    <row r="66" spans="1:78" ht="13.5" customHeight="1" x14ac:dyDescent="0.15">
      <c r="A66" s="2"/>
      <c r="B66" s="17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18"/>
      <c r="BK66" s="2"/>
      <c r="BL66" s="51" t="s">
        <v>111</v>
      </c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3"/>
    </row>
    <row r="67" spans="1:78" ht="13.5" customHeight="1" x14ac:dyDescent="0.15">
      <c r="A67" s="2"/>
      <c r="B67" s="17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18"/>
      <c r="BK67" s="2"/>
      <c r="BL67" s="51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3"/>
    </row>
    <row r="68" spans="1:78" ht="13.5" customHeight="1" x14ac:dyDescent="0.15">
      <c r="A68" s="2"/>
      <c r="B68" s="17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18"/>
      <c r="BK68" s="2"/>
      <c r="BL68" s="51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3"/>
    </row>
    <row r="69" spans="1:78" ht="13.5" customHeight="1" x14ac:dyDescent="0.15">
      <c r="A69" s="2"/>
      <c r="B69" s="17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18"/>
      <c r="BK69" s="2"/>
      <c r="BL69" s="51"/>
      <c r="BM69" s="52"/>
      <c r="BN69" s="52"/>
      <c r="BO69" s="52"/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3"/>
    </row>
    <row r="70" spans="1:78" ht="13.5" customHeight="1" x14ac:dyDescent="0.15">
      <c r="A70" s="2"/>
      <c r="B70" s="17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18"/>
      <c r="BK70" s="2"/>
      <c r="BL70" s="51"/>
      <c r="BM70" s="52"/>
      <c r="BN70" s="52"/>
      <c r="BO70" s="52"/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3"/>
    </row>
    <row r="71" spans="1:78" ht="13.5" customHeight="1" x14ac:dyDescent="0.15">
      <c r="A71" s="2"/>
      <c r="B71" s="17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18"/>
      <c r="BK71" s="2"/>
      <c r="BL71" s="51"/>
      <c r="BM71" s="52"/>
      <c r="BN71" s="52"/>
      <c r="BO71" s="52"/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3"/>
    </row>
    <row r="72" spans="1:78" ht="13.5" customHeight="1" x14ac:dyDescent="0.15">
      <c r="A72" s="2"/>
      <c r="B72" s="17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18"/>
      <c r="BK72" s="2"/>
      <c r="BL72" s="51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3"/>
    </row>
    <row r="73" spans="1:78" ht="13.5" customHeight="1" x14ac:dyDescent="0.15">
      <c r="A73" s="2"/>
      <c r="B73" s="17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18"/>
      <c r="BK73" s="2"/>
      <c r="BL73" s="51"/>
      <c r="BM73" s="52"/>
      <c r="BN73" s="52"/>
      <c r="BO73" s="52"/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3"/>
    </row>
    <row r="74" spans="1:78" ht="13.5" customHeight="1" x14ac:dyDescent="0.15">
      <c r="A74" s="2"/>
      <c r="B74" s="17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18"/>
      <c r="BK74" s="2"/>
      <c r="BL74" s="51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3"/>
    </row>
    <row r="75" spans="1:78" ht="13.5" customHeight="1" x14ac:dyDescent="0.15">
      <c r="A75" s="2"/>
      <c r="B75" s="17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18"/>
      <c r="BK75" s="2"/>
      <c r="BL75" s="51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3"/>
    </row>
    <row r="76" spans="1:78" ht="13.5" customHeight="1" x14ac:dyDescent="0.15">
      <c r="A76" s="2"/>
      <c r="B76" s="17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18"/>
      <c r="BK76" s="2"/>
      <c r="BL76" s="51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3"/>
    </row>
    <row r="77" spans="1:78" ht="13.5" customHeight="1" x14ac:dyDescent="0.15">
      <c r="A77" s="2"/>
      <c r="B77" s="17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18"/>
      <c r="BK77" s="2"/>
      <c r="BL77" s="51"/>
      <c r="BM77" s="52"/>
      <c r="BN77" s="52"/>
      <c r="BO77" s="52"/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3"/>
    </row>
    <row r="78" spans="1:78" ht="13.5" customHeight="1" x14ac:dyDescent="0.15">
      <c r="A78" s="2"/>
      <c r="B78" s="17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18"/>
      <c r="BK78" s="2"/>
      <c r="BL78" s="51"/>
      <c r="BM78" s="52"/>
      <c r="BN78" s="52"/>
      <c r="BO78" s="52"/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3"/>
    </row>
    <row r="79" spans="1:78" ht="13.5" customHeight="1" x14ac:dyDescent="0.15">
      <c r="A79" s="2"/>
      <c r="B79" s="17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4"/>
      <c r="BJ79" s="18"/>
      <c r="BK79" s="2"/>
      <c r="BL79" s="51"/>
      <c r="BM79" s="52"/>
      <c r="BN79" s="52"/>
      <c r="BO79" s="52"/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3"/>
    </row>
    <row r="80" spans="1:78" ht="13.5" customHeight="1" x14ac:dyDescent="0.15">
      <c r="A80" s="2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4"/>
      <c r="BJ80" s="18"/>
      <c r="BK80" s="2"/>
      <c r="BL80" s="51"/>
      <c r="BM80" s="52"/>
      <c r="BN80" s="52"/>
      <c r="BO80" s="52"/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3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4"/>
      <c r="V81" s="4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4"/>
      <c r="AP81" s="4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4"/>
      <c r="BJ81" s="18"/>
      <c r="BK81" s="2"/>
      <c r="BL81" s="51"/>
      <c r="BM81" s="52"/>
      <c r="BN81" s="52"/>
      <c r="BO81" s="52"/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3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4"/>
      <c r="BM82" s="55"/>
      <c r="BN82" s="55"/>
      <c r="BO82" s="55"/>
      <c r="BP82" s="55"/>
      <c r="BQ82" s="55"/>
      <c r="BR82" s="55"/>
      <c r="BS82" s="55"/>
      <c r="BT82" s="55"/>
      <c r="BU82" s="55"/>
      <c r="BV82" s="55"/>
      <c r="BW82" s="55"/>
      <c r="BX82" s="55"/>
      <c r="BY82" s="55"/>
      <c r="BZ82" s="56"/>
    </row>
    <row r="83" spans="1:78" x14ac:dyDescent="0.15">
      <c r="C83" s="26"/>
    </row>
    <row r="84" spans="1:78" hidden="1" x14ac:dyDescent="0.15">
      <c r="B84" s="27" t="s">
        <v>29</v>
      </c>
      <c r="C84" s="27"/>
      <c r="D84" s="27"/>
      <c r="E84" s="27" t="s">
        <v>30</v>
      </c>
      <c r="F84" s="27" t="s">
        <v>31</v>
      </c>
      <c r="G84" s="27" t="s">
        <v>32</v>
      </c>
      <c r="H84" s="27" t="s">
        <v>33</v>
      </c>
      <c r="I84" s="27" t="s">
        <v>34</v>
      </c>
      <c r="J84" s="27" t="s">
        <v>35</v>
      </c>
      <c r="K84" s="27" t="s">
        <v>36</v>
      </c>
      <c r="L84" s="27" t="s">
        <v>37</v>
      </c>
      <c r="M84" s="27" t="s">
        <v>38</v>
      </c>
      <c r="N84" s="27" t="s">
        <v>39</v>
      </c>
      <c r="O84" s="27" t="s">
        <v>40</v>
      </c>
    </row>
    <row r="85" spans="1:78" hidden="1" x14ac:dyDescent="0.15">
      <c r="B85" s="27"/>
      <c r="C85" s="27"/>
      <c r="D85" s="27"/>
      <c r="E85" s="27" t="str">
        <f>データ!AH6</f>
        <v>【110.27】</v>
      </c>
      <c r="F85" s="27" t="str">
        <f>データ!AS6</f>
        <v>【1.15】</v>
      </c>
      <c r="G85" s="27" t="str">
        <f>データ!BD6</f>
        <v>【260.31】</v>
      </c>
      <c r="H85" s="27" t="str">
        <f>データ!BO6</f>
        <v>【275.67】</v>
      </c>
      <c r="I85" s="27" t="str">
        <f>データ!BZ6</f>
        <v>【100.05】</v>
      </c>
      <c r="J85" s="27" t="str">
        <f>データ!CK6</f>
        <v>【166.40】</v>
      </c>
      <c r="K85" s="27" t="str">
        <f>データ!CV6</f>
        <v>【60.69】</v>
      </c>
      <c r="L85" s="27" t="str">
        <f>データ!DG6</f>
        <v>【89.82】</v>
      </c>
      <c r="M85" s="27" t="str">
        <f>データ!DR6</f>
        <v>【50.19】</v>
      </c>
      <c r="N85" s="27" t="str">
        <f>データ!EC6</f>
        <v>【20.63】</v>
      </c>
      <c r="O85" s="27" t="str">
        <f>データ!EN6</f>
        <v>【0.69】</v>
      </c>
    </row>
  </sheetData>
  <sheetProtection algorithmName="SHA-512" hashValue="CQeebdHrmcpLQ577YC00Nn3VX9TAWC1/7H4n4rOUC2Vr4WkS7uL0JKRywluQgHJR+b2GnSmWWUQu1bXnzRus7A==" saltValue="6c1PjEnx7IDbX7z581iGzA==" spinCount="100000" sheet="1" objects="1" scenarios="1" formatCells="0" formatColumns="0" formatRows="0"/>
  <mergeCells count="44">
    <mergeCell ref="B2:BZ4"/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L9:AS9"/>
    <mergeCell ref="AT9:BA9"/>
    <mergeCell ref="BB9:BI9"/>
    <mergeCell ref="B8:H8"/>
    <mergeCell ref="I8:O8"/>
    <mergeCell ref="P8:V8"/>
    <mergeCell ref="W8:AC8"/>
    <mergeCell ref="AD8:AJ8"/>
    <mergeCell ref="AL8:AS8"/>
    <mergeCell ref="BL9:BM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L64:BZ65"/>
    <mergeCell ref="BL66:BZ82"/>
    <mergeCell ref="BL11:BZ13"/>
    <mergeCell ref="B14:BJ15"/>
    <mergeCell ref="BL14:BZ15"/>
    <mergeCell ref="BL16:BZ44"/>
    <mergeCell ref="BL45:BZ46"/>
    <mergeCell ref="BL47:BZ63"/>
    <mergeCell ref="B60:BJ61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N13"/>
  <sheetViews>
    <sheetView showGridLines="0" workbookViewId="0"/>
  </sheetViews>
  <sheetFormatPr defaultRowHeight="13.5" x14ac:dyDescent="0.15"/>
  <cols>
    <col min="2" max="144" width="11.875" customWidth="1"/>
  </cols>
  <sheetData>
    <row r="1" spans="1:144" x14ac:dyDescent="0.15">
      <c r="A1" t="s">
        <v>41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>
        <v>1</v>
      </c>
      <c r="Y1" s="28">
        <v>1</v>
      </c>
      <c r="Z1" s="28">
        <v>1</v>
      </c>
      <c r="AA1" s="28">
        <v>1</v>
      </c>
      <c r="AB1" s="28">
        <v>1</v>
      </c>
      <c r="AC1" s="28">
        <v>1</v>
      </c>
      <c r="AD1" s="28">
        <v>1</v>
      </c>
      <c r="AE1" s="28">
        <v>1</v>
      </c>
      <c r="AF1" s="28">
        <v>1</v>
      </c>
      <c r="AG1" s="28">
        <v>1</v>
      </c>
      <c r="AH1" s="28"/>
      <c r="AI1" s="28">
        <v>1</v>
      </c>
      <c r="AJ1" s="28">
        <v>1</v>
      </c>
      <c r="AK1" s="28">
        <v>1</v>
      </c>
      <c r="AL1" s="28">
        <v>1</v>
      </c>
      <c r="AM1" s="28">
        <v>1</v>
      </c>
      <c r="AN1" s="28">
        <v>1</v>
      </c>
      <c r="AO1" s="28">
        <v>1</v>
      </c>
      <c r="AP1" s="28">
        <v>1</v>
      </c>
      <c r="AQ1" s="28">
        <v>1</v>
      </c>
      <c r="AR1" s="28">
        <v>1</v>
      </c>
      <c r="AS1" s="28"/>
      <c r="AT1" s="28">
        <v>1</v>
      </c>
      <c r="AU1" s="28">
        <v>1</v>
      </c>
      <c r="AV1" s="28">
        <v>1</v>
      </c>
      <c r="AW1" s="28">
        <v>1</v>
      </c>
      <c r="AX1" s="28">
        <v>1</v>
      </c>
      <c r="AY1" s="28">
        <v>1</v>
      </c>
      <c r="AZ1" s="28">
        <v>1</v>
      </c>
      <c r="BA1" s="28">
        <v>1</v>
      </c>
      <c r="BB1" s="28">
        <v>1</v>
      </c>
      <c r="BC1" s="28">
        <v>1</v>
      </c>
      <c r="BD1" s="28"/>
      <c r="BE1" s="28">
        <v>1</v>
      </c>
      <c r="BF1" s="28">
        <v>1</v>
      </c>
      <c r="BG1" s="28">
        <v>1</v>
      </c>
      <c r="BH1" s="28">
        <v>1</v>
      </c>
      <c r="BI1" s="28">
        <v>1</v>
      </c>
      <c r="BJ1" s="28">
        <v>1</v>
      </c>
      <c r="BK1" s="28">
        <v>1</v>
      </c>
      <c r="BL1" s="28">
        <v>1</v>
      </c>
      <c r="BM1" s="28">
        <v>1</v>
      </c>
      <c r="BN1" s="28">
        <v>1</v>
      </c>
      <c r="BO1" s="28"/>
      <c r="BP1" s="28">
        <v>1</v>
      </c>
      <c r="BQ1" s="28">
        <v>1</v>
      </c>
      <c r="BR1" s="28">
        <v>1</v>
      </c>
      <c r="BS1" s="28">
        <v>1</v>
      </c>
      <c r="BT1" s="28">
        <v>1</v>
      </c>
      <c r="BU1" s="28">
        <v>1</v>
      </c>
      <c r="BV1" s="28">
        <v>1</v>
      </c>
      <c r="BW1" s="28">
        <v>1</v>
      </c>
      <c r="BX1" s="28">
        <v>1</v>
      </c>
      <c r="BY1" s="28">
        <v>1</v>
      </c>
      <c r="BZ1" s="28"/>
      <c r="CA1" s="28">
        <v>1</v>
      </c>
      <c r="CB1" s="28">
        <v>1</v>
      </c>
      <c r="CC1" s="28">
        <v>1</v>
      </c>
      <c r="CD1" s="28">
        <v>1</v>
      </c>
      <c r="CE1" s="28">
        <v>1</v>
      </c>
      <c r="CF1" s="28">
        <v>1</v>
      </c>
      <c r="CG1" s="28">
        <v>1</v>
      </c>
      <c r="CH1" s="28">
        <v>1</v>
      </c>
      <c r="CI1" s="28">
        <v>1</v>
      </c>
      <c r="CJ1" s="28">
        <v>1</v>
      </c>
      <c r="CK1" s="28"/>
      <c r="CL1" s="28">
        <v>1</v>
      </c>
      <c r="CM1" s="28">
        <v>1</v>
      </c>
      <c r="CN1" s="28">
        <v>1</v>
      </c>
      <c r="CO1" s="28">
        <v>1</v>
      </c>
      <c r="CP1" s="28">
        <v>1</v>
      </c>
      <c r="CQ1" s="28">
        <v>1</v>
      </c>
      <c r="CR1" s="28">
        <v>1</v>
      </c>
      <c r="CS1" s="28">
        <v>1</v>
      </c>
      <c r="CT1" s="28">
        <v>1</v>
      </c>
      <c r="CU1" s="28">
        <v>1</v>
      </c>
      <c r="CV1" s="28"/>
      <c r="CW1" s="28">
        <v>1</v>
      </c>
      <c r="CX1" s="28">
        <v>1</v>
      </c>
      <c r="CY1" s="28">
        <v>1</v>
      </c>
      <c r="CZ1" s="28">
        <v>1</v>
      </c>
      <c r="DA1" s="28">
        <v>1</v>
      </c>
      <c r="DB1" s="28">
        <v>1</v>
      </c>
      <c r="DC1" s="28">
        <v>1</v>
      </c>
      <c r="DD1" s="28">
        <v>1</v>
      </c>
      <c r="DE1" s="28">
        <v>1</v>
      </c>
      <c r="DF1" s="28">
        <v>1</v>
      </c>
      <c r="DG1" s="28"/>
      <c r="DH1" s="28">
        <v>1</v>
      </c>
      <c r="DI1" s="28">
        <v>1</v>
      </c>
      <c r="DJ1" s="28">
        <v>1</v>
      </c>
      <c r="DK1" s="28">
        <v>1</v>
      </c>
      <c r="DL1" s="28">
        <v>1</v>
      </c>
      <c r="DM1" s="28">
        <v>1</v>
      </c>
      <c r="DN1" s="28">
        <v>1</v>
      </c>
      <c r="DO1" s="28">
        <v>1</v>
      </c>
      <c r="DP1" s="28">
        <v>1</v>
      </c>
      <c r="DQ1" s="28">
        <v>1</v>
      </c>
      <c r="DR1" s="28"/>
      <c r="DS1" s="28">
        <v>1</v>
      </c>
      <c r="DT1" s="28">
        <v>1</v>
      </c>
      <c r="DU1" s="28">
        <v>1</v>
      </c>
      <c r="DV1" s="28">
        <v>1</v>
      </c>
      <c r="DW1" s="28">
        <v>1</v>
      </c>
      <c r="DX1" s="28">
        <v>1</v>
      </c>
      <c r="DY1" s="28">
        <v>1</v>
      </c>
      <c r="DZ1" s="28">
        <v>1</v>
      </c>
      <c r="EA1" s="28">
        <v>1</v>
      </c>
      <c r="EB1" s="28">
        <v>1</v>
      </c>
      <c r="EC1" s="28"/>
      <c r="ED1" s="28">
        <v>1</v>
      </c>
      <c r="EE1" s="28">
        <v>1</v>
      </c>
      <c r="EF1" s="28">
        <v>1</v>
      </c>
      <c r="EG1" s="28">
        <v>1</v>
      </c>
      <c r="EH1" s="28">
        <v>1</v>
      </c>
      <c r="EI1" s="28">
        <v>1</v>
      </c>
      <c r="EJ1" s="28">
        <v>1</v>
      </c>
      <c r="EK1" s="28">
        <v>1</v>
      </c>
      <c r="EL1" s="28">
        <v>1</v>
      </c>
      <c r="EM1" s="28">
        <v>1</v>
      </c>
      <c r="EN1" s="28"/>
    </row>
    <row r="2" spans="1:144" x14ac:dyDescent="0.15">
      <c r="A2" s="29" t="s">
        <v>42</v>
      </c>
      <c r="B2" s="29">
        <f>COLUMN()-1</f>
        <v>1</v>
      </c>
      <c r="C2" s="29">
        <f t="shared" ref="C2:BR2" si="0">COLUMN()-1</f>
        <v>2</v>
      </c>
      <c r="D2" s="29">
        <f t="shared" si="0"/>
        <v>3</v>
      </c>
      <c r="E2" s="29">
        <f t="shared" si="0"/>
        <v>4</v>
      </c>
      <c r="F2" s="29">
        <f t="shared" si="0"/>
        <v>5</v>
      </c>
      <c r="G2" s="29">
        <f t="shared" si="0"/>
        <v>6</v>
      </c>
      <c r="H2" s="29">
        <f t="shared" si="0"/>
        <v>7</v>
      </c>
      <c r="I2" s="29">
        <f t="shared" si="0"/>
        <v>8</v>
      </c>
      <c r="J2" s="29">
        <f t="shared" si="0"/>
        <v>9</v>
      </c>
      <c r="K2" s="29">
        <f t="shared" si="0"/>
        <v>10</v>
      </c>
      <c r="L2" s="29">
        <f t="shared" si="0"/>
        <v>11</v>
      </c>
      <c r="M2" s="29">
        <f t="shared" si="0"/>
        <v>12</v>
      </c>
      <c r="N2" s="29">
        <f t="shared" si="0"/>
        <v>13</v>
      </c>
      <c r="O2" s="29">
        <f t="shared" si="0"/>
        <v>14</v>
      </c>
      <c r="P2" s="29">
        <f t="shared" si="0"/>
        <v>15</v>
      </c>
      <c r="Q2" s="29">
        <f t="shared" si="0"/>
        <v>16</v>
      </c>
      <c r="R2" s="29">
        <f t="shared" si="0"/>
        <v>17</v>
      </c>
      <c r="S2" s="29">
        <f t="shared" si="0"/>
        <v>18</v>
      </c>
      <c r="T2" s="29">
        <f t="shared" si="0"/>
        <v>19</v>
      </c>
      <c r="U2" s="29">
        <f t="shared" si="0"/>
        <v>20</v>
      </c>
      <c r="V2" s="29">
        <f t="shared" si="0"/>
        <v>21</v>
      </c>
      <c r="W2" s="29">
        <f t="shared" si="0"/>
        <v>22</v>
      </c>
      <c r="X2" s="29">
        <f t="shared" si="0"/>
        <v>23</v>
      </c>
      <c r="Y2" s="29">
        <f t="shared" si="0"/>
        <v>24</v>
      </c>
      <c r="Z2" s="29">
        <f t="shared" si="0"/>
        <v>25</v>
      </c>
      <c r="AA2" s="29">
        <f t="shared" si="0"/>
        <v>26</v>
      </c>
      <c r="AB2" s="29">
        <f t="shared" si="0"/>
        <v>27</v>
      </c>
      <c r="AC2" s="29">
        <f t="shared" si="0"/>
        <v>28</v>
      </c>
      <c r="AD2" s="29">
        <f t="shared" si="0"/>
        <v>29</v>
      </c>
      <c r="AE2" s="29">
        <f t="shared" si="0"/>
        <v>30</v>
      </c>
      <c r="AF2" s="29">
        <f t="shared" si="0"/>
        <v>31</v>
      </c>
      <c r="AG2" s="29">
        <f t="shared" si="0"/>
        <v>32</v>
      </c>
      <c r="AH2" s="29">
        <f t="shared" si="0"/>
        <v>33</v>
      </c>
      <c r="AI2" s="29">
        <f t="shared" si="0"/>
        <v>34</v>
      </c>
      <c r="AJ2" s="29">
        <f t="shared" si="0"/>
        <v>35</v>
      </c>
      <c r="AK2" s="29">
        <f t="shared" si="0"/>
        <v>36</v>
      </c>
      <c r="AL2" s="29">
        <f t="shared" si="0"/>
        <v>37</v>
      </c>
      <c r="AM2" s="29">
        <f t="shared" si="0"/>
        <v>38</v>
      </c>
      <c r="AN2" s="29">
        <f t="shared" si="0"/>
        <v>39</v>
      </c>
      <c r="AO2" s="29">
        <f t="shared" si="0"/>
        <v>40</v>
      </c>
      <c r="AP2" s="29">
        <f t="shared" si="0"/>
        <v>41</v>
      </c>
      <c r="AQ2" s="29">
        <f t="shared" si="0"/>
        <v>42</v>
      </c>
      <c r="AR2" s="29">
        <f t="shared" si="0"/>
        <v>43</v>
      </c>
      <c r="AS2" s="29">
        <f t="shared" si="0"/>
        <v>44</v>
      </c>
      <c r="AT2" s="29">
        <f t="shared" si="0"/>
        <v>45</v>
      </c>
      <c r="AU2" s="29">
        <f t="shared" si="0"/>
        <v>46</v>
      </c>
      <c r="AV2" s="29">
        <f t="shared" si="0"/>
        <v>47</v>
      </c>
      <c r="AW2" s="29">
        <f t="shared" si="0"/>
        <v>48</v>
      </c>
      <c r="AX2" s="29">
        <f t="shared" si="0"/>
        <v>49</v>
      </c>
      <c r="AY2" s="29">
        <f t="shared" si="0"/>
        <v>50</v>
      </c>
      <c r="AZ2" s="29">
        <f t="shared" si="0"/>
        <v>51</v>
      </c>
      <c r="BA2" s="29">
        <f t="shared" si="0"/>
        <v>52</v>
      </c>
      <c r="BB2" s="29">
        <f t="shared" si="0"/>
        <v>53</v>
      </c>
      <c r="BC2" s="29">
        <f t="shared" si="0"/>
        <v>54</v>
      </c>
      <c r="BD2" s="29">
        <f t="shared" si="0"/>
        <v>55</v>
      </c>
      <c r="BE2" s="29">
        <f t="shared" si="0"/>
        <v>56</v>
      </c>
      <c r="BF2" s="29">
        <f t="shared" si="0"/>
        <v>57</v>
      </c>
      <c r="BG2" s="29">
        <f t="shared" si="0"/>
        <v>58</v>
      </c>
      <c r="BH2" s="29">
        <f t="shared" si="0"/>
        <v>59</v>
      </c>
      <c r="BI2" s="29">
        <f t="shared" si="0"/>
        <v>60</v>
      </c>
      <c r="BJ2" s="29">
        <f t="shared" si="0"/>
        <v>61</v>
      </c>
      <c r="BK2" s="29">
        <f t="shared" si="0"/>
        <v>62</v>
      </c>
      <c r="BL2" s="29">
        <f t="shared" si="0"/>
        <v>63</v>
      </c>
      <c r="BM2" s="29">
        <f t="shared" si="0"/>
        <v>64</v>
      </c>
      <c r="BN2" s="29">
        <f t="shared" si="0"/>
        <v>65</v>
      </c>
      <c r="BO2" s="29">
        <f t="shared" si="0"/>
        <v>66</v>
      </c>
      <c r="BP2" s="29">
        <f t="shared" si="0"/>
        <v>67</v>
      </c>
      <c r="BQ2" s="29">
        <f t="shared" si="0"/>
        <v>68</v>
      </c>
      <c r="BR2" s="29">
        <f t="shared" si="0"/>
        <v>69</v>
      </c>
      <c r="BS2" s="29">
        <f t="shared" ref="BS2:ED2" si="1">COLUMN()-1</f>
        <v>70</v>
      </c>
      <c r="BT2" s="29">
        <f t="shared" si="1"/>
        <v>71</v>
      </c>
      <c r="BU2" s="29">
        <f t="shared" si="1"/>
        <v>72</v>
      </c>
      <c r="BV2" s="29">
        <f t="shared" si="1"/>
        <v>73</v>
      </c>
      <c r="BW2" s="29">
        <f t="shared" si="1"/>
        <v>74</v>
      </c>
      <c r="BX2" s="29">
        <f t="shared" si="1"/>
        <v>75</v>
      </c>
      <c r="BY2" s="29">
        <f t="shared" si="1"/>
        <v>76</v>
      </c>
      <c r="BZ2" s="29">
        <f t="shared" si="1"/>
        <v>77</v>
      </c>
      <c r="CA2" s="29">
        <f t="shared" si="1"/>
        <v>78</v>
      </c>
      <c r="CB2" s="29">
        <f t="shared" si="1"/>
        <v>79</v>
      </c>
      <c r="CC2" s="29">
        <f t="shared" si="1"/>
        <v>80</v>
      </c>
      <c r="CD2" s="29">
        <f t="shared" si="1"/>
        <v>81</v>
      </c>
      <c r="CE2" s="29">
        <f t="shared" si="1"/>
        <v>82</v>
      </c>
      <c r="CF2" s="29">
        <f t="shared" si="1"/>
        <v>83</v>
      </c>
      <c r="CG2" s="29">
        <f t="shared" si="1"/>
        <v>84</v>
      </c>
      <c r="CH2" s="29">
        <f t="shared" si="1"/>
        <v>85</v>
      </c>
      <c r="CI2" s="29">
        <f t="shared" si="1"/>
        <v>86</v>
      </c>
      <c r="CJ2" s="29">
        <f t="shared" si="1"/>
        <v>87</v>
      </c>
      <c r="CK2" s="29">
        <f t="shared" si="1"/>
        <v>88</v>
      </c>
      <c r="CL2" s="29">
        <f t="shared" si="1"/>
        <v>89</v>
      </c>
      <c r="CM2" s="29">
        <f t="shared" si="1"/>
        <v>90</v>
      </c>
      <c r="CN2" s="29">
        <f t="shared" si="1"/>
        <v>91</v>
      </c>
      <c r="CO2" s="29">
        <f t="shared" si="1"/>
        <v>92</v>
      </c>
      <c r="CP2" s="29">
        <f t="shared" si="1"/>
        <v>93</v>
      </c>
      <c r="CQ2" s="29">
        <f t="shared" si="1"/>
        <v>94</v>
      </c>
      <c r="CR2" s="29">
        <f t="shared" si="1"/>
        <v>95</v>
      </c>
      <c r="CS2" s="29">
        <f t="shared" si="1"/>
        <v>96</v>
      </c>
      <c r="CT2" s="29">
        <f t="shared" si="1"/>
        <v>97</v>
      </c>
      <c r="CU2" s="29">
        <f t="shared" si="1"/>
        <v>98</v>
      </c>
      <c r="CV2" s="29">
        <f t="shared" si="1"/>
        <v>99</v>
      </c>
      <c r="CW2" s="29">
        <f t="shared" si="1"/>
        <v>100</v>
      </c>
      <c r="CX2" s="29">
        <f t="shared" si="1"/>
        <v>101</v>
      </c>
      <c r="CY2" s="29">
        <f t="shared" si="1"/>
        <v>102</v>
      </c>
      <c r="CZ2" s="29">
        <f t="shared" si="1"/>
        <v>103</v>
      </c>
      <c r="DA2" s="29">
        <f t="shared" si="1"/>
        <v>104</v>
      </c>
      <c r="DB2" s="29">
        <f t="shared" si="1"/>
        <v>105</v>
      </c>
      <c r="DC2" s="29">
        <f t="shared" si="1"/>
        <v>106</v>
      </c>
      <c r="DD2" s="29">
        <f t="shared" si="1"/>
        <v>107</v>
      </c>
      <c r="DE2" s="29">
        <f t="shared" si="1"/>
        <v>108</v>
      </c>
      <c r="DF2" s="29">
        <f t="shared" si="1"/>
        <v>109</v>
      </c>
      <c r="DG2" s="29">
        <f t="shared" si="1"/>
        <v>110</v>
      </c>
      <c r="DH2" s="29">
        <f t="shared" si="1"/>
        <v>111</v>
      </c>
      <c r="DI2" s="29">
        <f t="shared" si="1"/>
        <v>112</v>
      </c>
      <c r="DJ2" s="29">
        <f t="shared" si="1"/>
        <v>113</v>
      </c>
      <c r="DK2" s="29">
        <f t="shared" si="1"/>
        <v>114</v>
      </c>
      <c r="DL2" s="29">
        <f t="shared" si="1"/>
        <v>115</v>
      </c>
      <c r="DM2" s="29">
        <f t="shared" si="1"/>
        <v>116</v>
      </c>
      <c r="DN2" s="29">
        <f t="shared" si="1"/>
        <v>117</v>
      </c>
      <c r="DO2" s="29">
        <f t="shared" si="1"/>
        <v>118</v>
      </c>
      <c r="DP2" s="29">
        <f t="shared" si="1"/>
        <v>119</v>
      </c>
      <c r="DQ2" s="29">
        <f t="shared" si="1"/>
        <v>120</v>
      </c>
      <c r="DR2" s="29">
        <f t="shared" si="1"/>
        <v>121</v>
      </c>
      <c r="DS2" s="29">
        <f t="shared" si="1"/>
        <v>122</v>
      </c>
      <c r="DT2" s="29">
        <f t="shared" si="1"/>
        <v>123</v>
      </c>
      <c r="DU2" s="29">
        <f t="shared" si="1"/>
        <v>124</v>
      </c>
      <c r="DV2" s="29">
        <f t="shared" si="1"/>
        <v>125</v>
      </c>
      <c r="DW2" s="29">
        <f t="shared" si="1"/>
        <v>126</v>
      </c>
      <c r="DX2" s="29">
        <f t="shared" si="1"/>
        <v>127</v>
      </c>
      <c r="DY2" s="29">
        <f t="shared" si="1"/>
        <v>128</v>
      </c>
      <c r="DZ2" s="29">
        <f t="shared" si="1"/>
        <v>129</v>
      </c>
      <c r="EA2" s="29">
        <f t="shared" si="1"/>
        <v>130</v>
      </c>
      <c r="EB2" s="29">
        <f t="shared" si="1"/>
        <v>131</v>
      </c>
      <c r="EC2" s="29">
        <f t="shared" si="1"/>
        <v>132</v>
      </c>
      <c r="ED2" s="29">
        <f t="shared" si="1"/>
        <v>133</v>
      </c>
      <c r="EE2" s="29">
        <f t="shared" ref="EE2:EN2" si="2">COLUMN()-1</f>
        <v>134</v>
      </c>
      <c r="EF2" s="29">
        <f t="shared" si="2"/>
        <v>135</v>
      </c>
      <c r="EG2" s="29">
        <f t="shared" si="2"/>
        <v>136</v>
      </c>
      <c r="EH2" s="29">
        <f t="shared" si="2"/>
        <v>137</v>
      </c>
      <c r="EI2" s="29">
        <f t="shared" si="2"/>
        <v>138</v>
      </c>
      <c r="EJ2" s="29">
        <f t="shared" si="2"/>
        <v>139</v>
      </c>
      <c r="EK2" s="29">
        <f t="shared" si="2"/>
        <v>140</v>
      </c>
      <c r="EL2" s="29">
        <f t="shared" si="2"/>
        <v>141</v>
      </c>
      <c r="EM2" s="29">
        <f t="shared" si="2"/>
        <v>142</v>
      </c>
      <c r="EN2" s="29">
        <f t="shared" si="2"/>
        <v>143</v>
      </c>
    </row>
    <row r="3" spans="1:144" x14ac:dyDescent="0.15">
      <c r="A3" s="29" t="s">
        <v>43</v>
      </c>
      <c r="B3" s="30" t="s">
        <v>44</v>
      </c>
      <c r="C3" s="30" t="s">
        <v>45</v>
      </c>
      <c r="D3" s="30" t="s">
        <v>46</v>
      </c>
      <c r="E3" s="30" t="s">
        <v>47</v>
      </c>
      <c r="F3" s="30" t="s">
        <v>48</v>
      </c>
      <c r="G3" s="30" t="s">
        <v>49</v>
      </c>
      <c r="H3" s="88" t="s">
        <v>50</v>
      </c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94" t="s">
        <v>51</v>
      </c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/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/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/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/>
      <c r="DD3" s="87"/>
      <c r="DE3" s="87"/>
      <c r="DF3" s="87"/>
      <c r="DG3" s="87"/>
      <c r="DH3" s="87" t="s">
        <v>27</v>
      </c>
      <c r="DI3" s="87"/>
      <c r="DJ3" s="87"/>
      <c r="DK3" s="87"/>
      <c r="DL3" s="87"/>
      <c r="DM3" s="87"/>
      <c r="DN3" s="87"/>
      <c r="DO3" s="87"/>
      <c r="DP3" s="87"/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/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</row>
    <row r="4" spans="1:144" x14ac:dyDescent="0.15">
      <c r="A4" s="29" t="s">
        <v>52</v>
      </c>
      <c r="B4" s="31"/>
      <c r="C4" s="31"/>
      <c r="D4" s="31"/>
      <c r="E4" s="31"/>
      <c r="F4" s="31"/>
      <c r="G4" s="31"/>
      <c r="H4" s="91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3"/>
      <c r="X4" s="87" t="s">
        <v>53</v>
      </c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 t="s">
        <v>54</v>
      </c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 t="s">
        <v>55</v>
      </c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 t="s">
        <v>56</v>
      </c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 t="s">
        <v>57</v>
      </c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 t="s">
        <v>58</v>
      </c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 t="s">
        <v>59</v>
      </c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 t="s">
        <v>60</v>
      </c>
      <c r="CX4" s="87"/>
      <c r="CY4" s="87"/>
      <c r="CZ4" s="87"/>
      <c r="DA4" s="87"/>
      <c r="DB4" s="87"/>
      <c r="DC4" s="87"/>
      <c r="DD4" s="87"/>
      <c r="DE4" s="87"/>
      <c r="DF4" s="87"/>
      <c r="DG4" s="87"/>
      <c r="DH4" s="87" t="s">
        <v>61</v>
      </c>
      <c r="DI4" s="87"/>
      <c r="DJ4" s="87"/>
      <c r="DK4" s="87"/>
      <c r="DL4" s="87"/>
      <c r="DM4" s="87"/>
      <c r="DN4" s="87"/>
      <c r="DO4" s="87"/>
      <c r="DP4" s="87"/>
      <c r="DQ4" s="87"/>
      <c r="DR4" s="87"/>
      <c r="DS4" s="87" t="s">
        <v>62</v>
      </c>
      <c r="DT4" s="87"/>
      <c r="DU4" s="87"/>
      <c r="DV4" s="87"/>
      <c r="DW4" s="87"/>
      <c r="DX4" s="87"/>
      <c r="DY4" s="87"/>
      <c r="DZ4" s="87"/>
      <c r="EA4" s="87"/>
      <c r="EB4" s="87"/>
      <c r="EC4" s="87"/>
      <c r="ED4" s="87" t="s">
        <v>63</v>
      </c>
      <c r="EE4" s="87"/>
      <c r="EF4" s="87"/>
      <c r="EG4" s="87"/>
      <c r="EH4" s="87"/>
      <c r="EI4" s="87"/>
      <c r="EJ4" s="87"/>
      <c r="EK4" s="87"/>
      <c r="EL4" s="87"/>
      <c r="EM4" s="87"/>
      <c r="EN4" s="87"/>
    </row>
    <row r="5" spans="1:144" x14ac:dyDescent="0.15">
      <c r="A5" s="29" t="s">
        <v>64</v>
      </c>
      <c r="B5" s="32"/>
      <c r="C5" s="32"/>
      <c r="D5" s="32"/>
      <c r="E5" s="32"/>
      <c r="F5" s="32"/>
      <c r="G5" s="32"/>
      <c r="H5" s="33" t="s">
        <v>65</v>
      </c>
      <c r="I5" s="33" t="s">
        <v>66</v>
      </c>
      <c r="J5" s="33" t="s">
        <v>67</v>
      </c>
      <c r="K5" s="33" t="s">
        <v>68</v>
      </c>
      <c r="L5" s="33" t="s">
        <v>69</v>
      </c>
      <c r="M5" s="33" t="s">
        <v>5</v>
      </c>
      <c r="N5" s="33" t="s">
        <v>70</v>
      </c>
      <c r="O5" s="33" t="s">
        <v>71</v>
      </c>
      <c r="P5" s="33" t="s">
        <v>72</v>
      </c>
      <c r="Q5" s="33" t="s">
        <v>73</v>
      </c>
      <c r="R5" s="33" t="s">
        <v>74</v>
      </c>
      <c r="S5" s="33" t="s">
        <v>75</v>
      </c>
      <c r="T5" s="33" t="s">
        <v>76</v>
      </c>
      <c r="U5" s="33" t="s">
        <v>77</v>
      </c>
      <c r="V5" s="33" t="s">
        <v>78</v>
      </c>
      <c r="W5" s="33" t="s">
        <v>79</v>
      </c>
      <c r="X5" s="33" t="s">
        <v>80</v>
      </c>
      <c r="Y5" s="33" t="s">
        <v>81</v>
      </c>
      <c r="Z5" s="33" t="s">
        <v>82</v>
      </c>
      <c r="AA5" s="33" t="s">
        <v>83</v>
      </c>
      <c r="AB5" s="33" t="s">
        <v>84</v>
      </c>
      <c r="AC5" s="33" t="s">
        <v>85</v>
      </c>
      <c r="AD5" s="33" t="s">
        <v>86</v>
      </c>
      <c r="AE5" s="33" t="s">
        <v>87</v>
      </c>
      <c r="AF5" s="33" t="s">
        <v>88</v>
      </c>
      <c r="AG5" s="33" t="s">
        <v>89</v>
      </c>
      <c r="AH5" s="33" t="s">
        <v>29</v>
      </c>
      <c r="AI5" s="33" t="s">
        <v>80</v>
      </c>
      <c r="AJ5" s="33" t="s">
        <v>81</v>
      </c>
      <c r="AK5" s="33" t="s">
        <v>82</v>
      </c>
      <c r="AL5" s="33" t="s">
        <v>83</v>
      </c>
      <c r="AM5" s="33" t="s">
        <v>84</v>
      </c>
      <c r="AN5" s="33" t="s">
        <v>85</v>
      </c>
      <c r="AO5" s="33" t="s">
        <v>86</v>
      </c>
      <c r="AP5" s="33" t="s">
        <v>87</v>
      </c>
      <c r="AQ5" s="33" t="s">
        <v>88</v>
      </c>
      <c r="AR5" s="33" t="s">
        <v>89</v>
      </c>
      <c r="AS5" s="33" t="s">
        <v>90</v>
      </c>
      <c r="AT5" s="33" t="s">
        <v>80</v>
      </c>
      <c r="AU5" s="33" t="s">
        <v>81</v>
      </c>
      <c r="AV5" s="33" t="s">
        <v>82</v>
      </c>
      <c r="AW5" s="33" t="s">
        <v>83</v>
      </c>
      <c r="AX5" s="33" t="s">
        <v>84</v>
      </c>
      <c r="AY5" s="33" t="s">
        <v>85</v>
      </c>
      <c r="AZ5" s="33" t="s">
        <v>86</v>
      </c>
      <c r="BA5" s="33" t="s">
        <v>87</v>
      </c>
      <c r="BB5" s="33" t="s">
        <v>88</v>
      </c>
      <c r="BC5" s="33" t="s">
        <v>89</v>
      </c>
      <c r="BD5" s="33" t="s">
        <v>90</v>
      </c>
      <c r="BE5" s="33" t="s">
        <v>80</v>
      </c>
      <c r="BF5" s="33" t="s">
        <v>81</v>
      </c>
      <c r="BG5" s="33" t="s">
        <v>82</v>
      </c>
      <c r="BH5" s="33" t="s">
        <v>83</v>
      </c>
      <c r="BI5" s="33" t="s">
        <v>84</v>
      </c>
      <c r="BJ5" s="33" t="s">
        <v>85</v>
      </c>
      <c r="BK5" s="33" t="s">
        <v>86</v>
      </c>
      <c r="BL5" s="33" t="s">
        <v>87</v>
      </c>
      <c r="BM5" s="33" t="s">
        <v>88</v>
      </c>
      <c r="BN5" s="33" t="s">
        <v>89</v>
      </c>
      <c r="BO5" s="33" t="s">
        <v>90</v>
      </c>
      <c r="BP5" s="33" t="s">
        <v>80</v>
      </c>
      <c r="BQ5" s="33" t="s">
        <v>81</v>
      </c>
      <c r="BR5" s="33" t="s">
        <v>82</v>
      </c>
      <c r="BS5" s="33" t="s">
        <v>83</v>
      </c>
      <c r="BT5" s="33" t="s">
        <v>84</v>
      </c>
      <c r="BU5" s="33" t="s">
        <v>85</v>
      </c>
      <c r="BV5" s="33" t="s">
        <v>86</v>
      </c>
      <c r="BW5" s="33" t="s">
        <v>87</v>
      </c>
      <c r="BX5" s="33" t="s">
        <v>88</v>
      </c>
      <c r="BY5" s="33" t="s">
        <v>89</v>
      </c>
      <c r="BZ5" s="33" t="s">
        <v>90</v>
      </c>
      <c r="CA5" s="33" t="s">
        <v>80</v>
      </c>
      <c r="CB5" s="33" t="s">
        <v>81</v>
      </c>
      <c r="CC5" s="33" t="s">
        <v>82</v>
      </c>
      <c r="CD5" s="33" t="s">
        <v>83</v>
      </c>
      <c r="CE5" s="33" t="s">
        <v>84</v>
      </c>
      <c r="CF5" s="33" t="s">
        <v>85</v>
      </c>
      <c r="CG5" s="33" t="s">
        <v>86</v>
      </c>
      <c r="CH5" s="33" t="s">
        <v>87</v>
      </c>
      <c r="CI5" s="33" t="s">
        <v>88</v>
      </c>
      <c r="CJ5" s="33" t="s">
        <v>89</v>
      </c>
      <c r="CK5" s="33" t="s">
        <v>90</v>
      </c>
      <c r="CL5" s="33" t="s">
        <v>80</v>
      </c>
      <c r="CM5" s="33" t="s">
        <v>81</v>
      </c>
      <c r="CN5" s="33" t="s">
        <v>82</v>
      </c>
      <c r="CO5" s="33" t="s">
        <v>83</v>
      </c>
      <c r="CP5" s="33" t="s">
        <v>84</v>
      </c>
      <c r="CQ5" s="33" t="s">
        <v>85</v>
      </c>
      <c r="CR5" s="33" t="s">
        <v>86</v>
      </c>
      <c r="CS5" s="33" t="s">
        <v>87</v>
      </c>
      <c r="CT5" s="33" t="s">
        <v>88</v>
      </c>
      <c r="CU5" s="33" t="s">
        <v>89</v>
      </c>
      <c r="CV5" s="33" t="s">
        <v>90</v>
      </c>
      <c r="CW5" s="33" t="s">
        <v>80</v>
      </c>
      <c r="CX5" s="33" t="s">
        <v>81</v>
      </c>
      <c r="CY5" s="33" t="s">
        <v>82</v>
      </c>
      <c r="CZ5" s="33" t="s">
        <v>83</v>
      </c>
      <c r="DA5" s="33" t="s">
        <v>84</v>
      </c>
      <c r="DB5" s="33" t="s">
        <v>85</v>
      </c>
      <c r="DC5" s="33" t="s">
        <v>86</v>
      </c>
      <c r="DD5" s="33" t="s">
        <v>87</v>
      </c>
      <c r="DE5" s="33" t="s">
        <v>88</v>
      </c>
      <c r="DF5" s="33" t="s">
        <v>89</v>
      </c>
      <c r="DG5" s="33" t="s">
        <v>90</v>
      </c>
      <c r="DH5" s="33" t="s">
        <v>80</v>
      </c>
      <c r="DI5" s="33" t="s">
        <v>81</v>
      </c>
      <c r="DJ5" s="33" t="s">
        <v>82</v>
      </c>
      <c r="DK5" s="33" t="s">
        <v>83</v>
      </c>
      <c r="DL5" s="33" t="s">
        <v>84</v>
      </c>
      <c r="DM5" s="33" t="s">
        <v>85</v>
      </c>
      <c r="DN5" s="33" t="s">
        <v>86</v>
      </c>
      <c r="DO5" s="33" t="s">
        <v>87</v>
      </c>
      <c r="DP5" s="33" t="s">
        <v>88</v>
      </c>
      <c r="DQ5" s="33" t="s">
        <v>89</v>
      </c>
      <c r="DR5" s="33" t="s">
        <v>90</v>
      </c>
      <c r="DS5" s="33" t="s">
        <v>80</v>
      </c>
      <c r="DT5" s="33" t="s">
        <v>81</v>
      </c>
      <c r="DU5" s="33" t="s">
        <v>82</v>
      </c>
      <c r="DV5" s="33" t="s">
        <v>83</v>
      </c>
      <c r="DW5" s="33" t="s">
        <v>84</v>
      </c>
      <c r="DX5" s="33" t="s">
        <v>85</v>
      </c>
      <c r="DY5" s="33" t="s">
        <v>86</v>
      </c>
      <c r="DZ5" s="33" t="s">
        <v>87</v>
      </c>
      <c r="EA5" s="33" t="s">
        <v>88</v>
      </c>
      <c r="EB5" s="33" t="s">
        <v>89</v>
      </c>
      <c r="EC5" s="33" t="s">
        <v>90</v>
      </c>
      <c r="ED5" s="33" t="s">
        <v>80</v>
      </c>
      <c r="EE5" s="33" t="s">
        <v>81</v>
      </c>
      <c r="EF5" s="33" t="s">
        <v>82</v>
      </c>
      <c r="EG5" s="33" t="s">
        <v>83</v>
      </c>
      <c r="EH5" s="33" t="s">
        <v>84</v>
      </c>
      <c r="EI5" s="33" t="s">
        <v>85</v>
      </c>
      <c r="EJ5" s="33" t="s">
        <v>86</v>
      </c>
      <c r="EK5" s="33" t="s">
        <v>87</v>
      </c>
      <c r="EL5" s="33" t="s">
        <v>88</v>
      </c>
      <c r="EM5" s="33" t="s">
        <v>89</v>
      </c>
      <c r="EN5" s="33" t="s">
        <v>90</v>
      </c>
    </row>
    <row r="6" spans="1:144" s="37" customFormat="1" x14ac:dyDescent="0.15">
      <c r="A6" s="29" t="s">
        <v>91</v>
      </c>
      <c r="B6" s="34">
        <f>B7</f>
        <v>2020</v>
      </c>
      <c r="C6" s="34">
        <f t="shared" ref="C6:W6" si="3">C7</f>
        <v>52019</v>
      </c>
      <c r="D6" s="34">
        <f t="shared" si="3"/>
        <v>46</v>
      </c>
      <c r="E6" s="34">
        <f t="shared" si="3"/>
        <v>1</v>
      </c>
      <c r="F6" s="34">
        <f t="shared" si="3"/>
        <v>0</v>
      </c>
      <c r="G6" s="34">
        <f t="shared" si="3"/>
        <v>1</v>
      </c>
      <c r="H6" s="34" t="str">
        <f t="shared" si="3"/>
        <v>秋田県　秋田市</v>
      </c>
      <c r="I6" s="34" t="str">
        <f t="shared" si="3"/>
        <v>法適用</v>
      </c>
      <c r="J6" s="34" t="str">
        <f t="shared" si="3"/>
        <v>水道事業</v>
      </c>
      <c r="K6" s="34" t="str">
        <f t="shared" si="3"/>
        <v>末端給水事業</v>
      </c>
      <c r="L6" s="34" t="str">
        <f t="shared" si="3"/>
        <v>A1</v>
      </c>
      <c r="M6" s="34" t="str">
        <f t="shared" si="3"/>
        <v>自治体職員</v>
      </c>
      <c r="N6" s="35" t="str">
        <f t="shared" si="3"/>
        <v>-</v>
      </c>
      <c r="O6" s="35">
        <f t="shared" si="3"/>
        <v>64.98</v>
      </c>
      <c r="P6" s="35">
        <f t="shared" si="3"/>
        <v>99.33</v>
      </c>
      <c r="Q6" s="35">
        <f t="shared" si="3"/>
        <v>2860</v>
      </c>
      <c r="R6" s="35">
        <f t="shared" si="3"/>
        <v>305390</v>
      </c>
      <c r="S6" s="35">
        <f t="shared" si="3"/>
        <v>906.07</v>
      </c>
      <c r="T6" s="35">
        <f t="shared" si="3"/>
        <v>337.05</v>
      </c>
      <c r="U6" s="35">
        <f t="shared" si="3"/>
        <v>302306</v>
      </c>
      <c r="V6" s="35">
        <f t="shared" si="3"/>
        <v>293.12</v>
      </c>
      <c r="W6" s="35">
        <f t="shared" si="3"/>
        <v>1031.3399999999999</v>
      </c>
      <c r="X6" s="36">
        <f>IF(X7="",NA(),X7)</f>
        <v>122.76</v>
      </c>
      <c r="Y6" s="36">
        <f t="shared" ref="Y6:AG6" si="4">IF(Y7="",NA(),Y7)</f>
        <v>122.06</v>
      </c>
      <c r="Z6" s="36">
        <f t="shared" si="4"/>
        <v>114.17</v>
      </c>
      <c r="AA6" s="36">
        <f t="shared" si="4"/>
        <v>113.08</v>
      </c>
      <c r="AB6" s="36">
        <f t="shared" si="4"/>
        <v>115.19</v>
      </c>
      <c r="AC6" s="36">
        <f t="shared" si="4"/>
        <v>117.25</v>
      </c>
      <c r="AD6" s="36">
        <f t="shared" si="4"/>
        <v>116.77</v>
      </c>
      <c r="AE6" s="36">
        <f t="shared" si="4"/>
        <v>115.41</v>
      </c>
      <c r="AF6" s="36">
        <f t="shared" si="4"/>
        <v>113.57</v>
      </c>
      <c r="AG6" s="36">
        <f t="shared" si="4"/>
        <v>112.59</v>
      </c>
      <c r="AH6" s="35" t="str">
        <f>IF(AH7="","",IF(AH7="-","【-】","【"&amp;SUBSTITUTE(TEXT(AH7,"#,##0.00"),"-","△")&amp;"】"))</f>
        <v>【110.27】</v>
      </c>
      <c r="AI6" s="35">
        <f>IF(AI7="",NA(),AI7)</f>
        <v>0</v>
      </c>
      <c r="AJ6" s="35">
        <f t="shared" ref="AJ6:AR6" si="5">IF(AJ7="",NA(),AJ7)</f>
        <v>0</v>
      </c>
      <c r="AK6" s="35">
        <f t="shared" si="5"/>
        <v>0</v>
      </c>
      <c r="AL6" s="35">
        <f t="shared" si="5"/>
        <v>0</v>
      </c>
      <c r="AM6" s="35">
        <f t="shared" si="5"/>
        <v>0</v>
      </c>
      <c r="AN6" s="35">
        <f t="shared" si="5"/>
        <v>0</v>
      </c>
      <c r="AO6" s="35">
        <f t="shared" si="5"/>
        <v>0</v>
      </c>
      <c r="AP6" s="35">
        <f t="shared" si="5"/>
        <v>0</v>
      </c>
      <c r="AQ6" s="35">
        <f t="shared" si="5"/>
        <v>0</v>
      </c>
      <c r="AR6" s="35">
        <f t="shared" si="5"/>
        <v>0</v>
      </c>
      <c r="AS6" s="35" t="str">
        <f>IF(AS7="","",IF(AS7="-","【-】","【"&amp;SUBSTITUTE(TEXT(AS7,"#,##0.00"),"-","△")&amp;"】"))</f>
        <v>【1.15】</v>
      </c>
      <c r="AT6" s="36">
        <f>IF(AT7="",NA(),AT7)</f>
        <v>379</v>
      </c>
      <c r="AU6" s="36">
        <f t="shared" ref="AU6:BC6" si="6">IF(AU7="",NA(),AU7)</f>
        <v>391.02</v>
      </c>
      <c r="AV6" s="36">
        <f t="shared" si="6"/>
        <v>429.43</v>
      </c>
      <c r="AW6" s="36">
        <f t="shared" si="6"/>
        <v>433.01</v>
      </c>
      <c r="AX6" s="36">
        <f t="shared" si="6"/>
        <v>505.06</v>
      </c>
      <c r="AY6" s="36">
        <f t="shared" si="6"/>
        <v>249.08</v>
      </c>
      <c r="AZ6" s="36">
        <f t="shared" si="6"/>
        <v>254.05</v>
      </c>
      <c r="BA6" s="36">
        <f t="shared" si="6"/>
        <v>258.22000000000003</v>
      </c>
      <c r="BB6" s="36">
        <f t="shared" si="6"/>
        <v>250.03</v>
      </c>
      <c r="BC6" s="36">
        <f t="shared" si="6"/>
        <v>239.45</v>
      </c>
      <c r="BD6" s="35" t="str">
        <f>IF(BD7="","",IF(BD7="-","【-】","【"&amp;SUBSTITUTE(TEXT(BD7,"#,##0.00"),"-","△")&amp;"】"))</f>
        <v>【260.31】</v>
      </c>
      <c r="BE6" s="36">
        <f>IF(BE7="",NA(),BE7)</f>
        <v>393.06</v>
      </c>
      <c r="BF6" s="36">
        <f t="shared" ref="BF6:BN6" si="7">IF(BF7="",NA(),BF7)</f>
        <v>389.42</v>
      </c>
      <c r="BG6" s="36">
        <f t="shared" si="7"/>
        <v>387.32</v>
      </c>
      <c r="BH6" s="36">
        <f t="shared" si="7"/>
        <v>383.07</v>
      </c>
      <c r="BI6" s="36">
        <f t="shared" si="7"/>
        <v>379.01</v>
      </c>
      <c r="BJ6" s="36">
        <f t="shared" si="7"/>
        <v>266.66000000000003</v>
      </c>
      <c r="BK6" s="36">
        <f t="shared" si="7"/>
        <v>258.63</v>
      </c>
      <c r="BL6" s="36">
        <f t="shared" si="7"/>
        <v>255.12</v>
      </c>
      <c r="BM6" s="36">
        <f t="shared" si="7"/>
        <v>254.19</v>
      </c>
      <c r="BN6" s="36">
        <f t="shared" si="7"/>
        <v>259.56</v>
      </c>
      <c r="BO6" s="35" t="str">
        <f>IF(BO7="","",IF(BO7="-","【-】","【"&amp;SUBSTITUTE(TEXT(BO7,"#,##0.00"),"-","△")&amp;"】"))</f>
        <v>【275.67】</v>
      </c>
      <c r="BP6" s="36">
        <f>IF(BP7="",NA(),BP7)</f>
        <v>123.18</v>
      </c>
      <c r="BQ6" s="36">
        <f t="shared" ref="BQ6:BY6" si="8">IF(BQ7="",NA(),BQ7)</f>
        <v>121.84</v>
      </c>
      <c r="BR6" s="36">
        <f t="shared" si="8"/>
        <v>112.2</v>
      </c>
      <c r="BS6" s="36">
        <f t="shared" si="8"/>
        <v>110.34</v>
      </c>
      <c r="BT6" s="36">
        <f t="shared" si="8"/>
        <v>112.31</v>
      </c>
      <c r="BU6" s="36">
        <f t="shared" si="8"/>
        <v>110.87</v>
      </c>
      <c r="BV6" s="36">
        <f t="shared" si="8"/>
        <v>110.3</v>
      </c>
      <c r="BW6" s="36">
        <f t="shared" si="8"/>
        <v>109.12</v>
      </c>
      <c r="BX6" s="36">
        <f t="shared" si="8"/>
        <v>107.42</v>
      </c>
      <c r="BY6" s="36">
        <f t="shared" si="8"/>
        <v>105.07</v>
      </c>
      <c r="BZ6" s="35" t="str">
        <f>IF(BZ7="","",IF(BZ7="-","【-】","【"&amp;SUBSTITUTE(TEXT(BZ7,"#,##0.00"),"-","△")&amp;"】"))</f>
        <v>【100.05】</v>
      </c>
      <c r="CA6" s="36">
        <f>IF(CA7="",NA(),CA7)</f>
        <v>153.97999999999999</v>
      </c>
      <c r="CB6" s="36">
        <f t="shared" ref="CB6:CJ6" si="9">IF(CB7="",NA(),CB7)</f>
        <v>155.84</v>
      </c>
      <c r="CC6" s="36">
        <f t="shared" si="9"/>
        <v>169.6</v>
      </c>
      <c r="CD6" s="36">
        <f t="shared" si="9"/>
        <v>172.45</v>
      </c>
      <c r="CE6" s="36">
        <f t="shared" si="9"/>
        <v>167.94</v>
      </c>
      <c r="CF6" s="36">
        <f t="shared" si="9"/>
        <v>150.54</v>
      </c>
      <c r="CG6" s="36">
        <f t="shared" si="9"/>
        <v>151.85</v>
      </c>
      <c r="CH6" s="36">
        <f t="shared" si="9"/>
        <v>153.88</v>
      </c>
      <c r="CI6" s="36">
        <f t="shared" si="9"/>
        <v>157.19</v>
      </c>
      <c r="CJ6" s="36">
        <f t="shared" si="9"/>
        <v>153.71</v>
      </c>
      <c r="CK6" s="35" t="str">
        <f>IF(CK7="","",IF(CK7="-","【-】","【"&amp;SUBSTITUTE(TEXT(CK7,"#,##0.00"),"-","△")&amp;"】"))</f>
        <v>【166.40】</v>
      </c>
      <c r="CL6" s="36">
        <f>IF(CL7="",NA(),CL7)</f>
        <v>49.82</v>
      </c>
      <c r="CM6" s="36">
        <f t="shared" ref="CM6:CU6" si="10">IF(CM7="",NA(),CM7)</f>
        <v>49.55</v>
      </c>
      <c r="CN6" s="36">
        <f t="shared" si="10"/>
        <v>49.12</v>
      </c>
      <c r="CO6" s="36">
        <f t="shared" si="10"/>
        <v>48.97</v>
      </c>
      <c r="CP6" s="36">
        <f t="shared" si="10"/>
        <v>49.09</v>
      </c>
      <c r="CQ6" s="36">
        <f t="shared" si="10"/>
        <v>63.18</v>
      </c>
      <c r="CR6" s="36">
        <f t="shared" si="10"/>
        <v>63.54</v>
      </c>
      <c r="CS6" s="36">
        <f t="shared" si="10"/>
        <v>63.53</v>
      </c>
      <c r="CT6" s="36">
        <f t="shared" si="10"/>
        <v>63.16</v>
      </c>
      <c r="CU6" s="36">
        <f t="shared" si="10"/>
        <v>64.41</v>
      </c>
      <c r="CV6" s="35" t="str">
        <f>IF(CV7="","",IF(CV7="-","【-】","【"&amp;SUBSTITUTE(TEXT(CV7,"#,##0.00"),"-","△")&amp;"】"))</f>
        <v>【60.69】</v>
      </c>
      <c r="CW6" s="36">
        <f>IF(CW7="",NA(),CW7)</f>
        <v>92.56</v>
      </c>
      <c r="CX6" s="36">
        <f t="shared" ref="CX6:DF6" si="11">IF(CX7="",NA(),CX7)</f>
        <v>92.17</v>
      </c>
      <c r="CY6" s="36">
        <f t="shared" si="11"/>
        <v>91.97</v>
      </c>
      <c r="CZ6" s="36">
        <f t="shared" si="11"/>
        <v>91.19</v>
      </c>
      <c r="DA6" s="36">
        <f t="shared" si="11"/>
        <v>91.24</v>
      </c>
      <c r="DB6" s="36">
        <f t="shared" si="11"/>
        <v>91.6</v>
      </c>
      <c r="DC6" s="36">
        <f t="shared" si="11"/>
        <v>91.48</v>
      </c>
      <c r="DD6" s="36">
        <f t="shared" si="11"/>
        <v>91.58</v>
      </c>
      <c r="DE6" s="36">
        <f t="shared" si="11"/>
        <v>91.48</v>
      </c>
      <c r="DF6" s="36">
        <f t="shared" si="11"/>
        <v>91.64</v>
      </c>
      <c r="DG6" s="35" t="str">
        <f>IF(DG7="","",IF(DG7="-","【-】","【"&amp;SUBSTITUTE(TEXT(DG7,"#,##0.00"),"-","△")&amp;"】"))</f>
        <v>【89.82】</v>
      </c>
      <c r="DH6" s="36">
        <f>IF(DH7="",NA(),DH7)</f>
        <v>48.34</v>
      </c>
      <c r="DI6" s="36">
        <f t="shared" ref="DI6:DQ6" si="12">IF(DI7="",NA(),DI7)</f>
        <v>49.29</v>
      </c>
      <c r="DJ6" s="36">
        <f t="shared" si="12"/>
        <v>50.08</v>
      </c>
      <c r="DK6" s="36">
        <f t="shared" si="12"/>
        <v>51.03</v>
      </c>
      <c r="DL6" s="36">
        <f t="shared" si="12"/>
        <v>51.95</v>
      </c>
      <c r="DM6" s="36">
        <f t="shared" si="12"/>
        <v>49.1</v>
      </c>
      <c r="DN6" s="36">
        <f t="shared" si="12"/>
        <v>49.66</v>
      </c>
      <c r="DO6" s="36">
        <f t="shared" si="12"/>
        <v>50.41</v>
      </c>
      <c r="DP6" s="36">
        <f t="shared" si="12"/>
        <v>51.13</v>
      </c>
      <c r="DQ6" s="36">
        <f t="shared" si="12"/>
        <v>51.62</v>
      </c>
      <c r="DR6" s="35" t="str">
        <f>IF(DR7="","",IF(DR7="-","【-】","【"&amp;SUBSTITUTE(TEXT(DR7,"#,##0.00"),"-","△")&amp;"】"))</f>
        <v>【50.19】</v>
      </c>
      <c r="DS6" s="36">
        <f>IF(DS7="",NA(),DS7)</f>
        <v>3.86</v>
      </c>
      <c r="DT6" s="36">
        <f t="shared" ref="DT6:EB6" si="13">IF(DT7="",NA(),DT7)</f>
        <v>4.4400000000000004</v>
      </c>
      <c r="DU6" s="36">
        <f t="shared" si="13"/>
        <v>5.64</v>
      </c>
      <c r="DV6" s="36">
        <f t="shared" si="13"/>
        <v>6.52</v>
      </c>
      <c r="DW6" s="36">
        <f t="shared" si="13"/>
        <v>6.97</v>
      </c>
      <c r="DX6" s="36">
        <f t="shared" si="13"/>
        <v>17.420000000000002</v>
      </c>
      <c r="DY6" s="36">
        <f t="shared" si="13"/>
        <v>18.940000000000001</v>
      </c>
      <c r="DZ6" s="36">
        <f t="shared" si="13"/>
        <v>20.36</v>
      </c>
      <c r="EA6" s="36">
        <f t="shared" si="13"/>
        <v>22.41</v>
      </c>
      <c r="EB6" s="36">
        <f t="shared" si="13"/>
        <v>23.68</v>
      </c>
      <c r="EC6" s="35" t="str">
        <f>IF(EC7="","",IF(EC7="-","【-】","【"&amp;SUBSTITUTE(TEXT(EC7,"#,##0.00"),"-","△")&amp;"】"))</f>
        <v>【20.63】</v>
      </c>
      <c r="ED6" s="36">
        <f>IF(ED7="",NA(),ED7)</f>
        <v>0.99</v>
      </c>
      <c r="EE6" s="36">
        <f t="shared" ref="EE6:EM6" si="14">IF(EE7="",NA(),EE7)</f>
        <v>1.1000000000000001</v>
      </c>
      <c r="EF6" s="36">
        <f t="shared" si="14"/>
        <v>1.1599999999999999</v>
      </c>
      <c r="EG6" s="36">
        <f t="shared" si="14"/>
        <v>1.1299999999999999</v>
      </c>
      <c r="EH6" s="36">
        <f t="shared" si="14"/>
        <v>1.1499999999999999</v>
      </c>
      <c r="EI6" s="36">
        <f t="shared" si="14"/>
        <v>0.73</v>
      </c>
      <c r="EJ6" s="36">
        <f t="shared" si="14"/>
        <v>0.74</v>
      </c>
      <c r="EK6" s="36">
        <f t="shared" si="14"/>
        <v>0.75</v>
      </c>
      <c r="EL6" s="36">
        <f t="shared" si="14"/>
        <v>0.73</v>
      </c>
      <c r="EM6" s="36">
        <f t="shared" si="14"/>
        <v>0.79</v>
      </c>
      <c r="EN6" s="35" t="str">
        <f>IF(EN7="","",IF(EN7="-","【-】","【"&amp;SUBSTITUTE(TEXT(EN7,"#,##0.00"),"-","△")&amp;"】"))</f>
        <v>【0.69】</v>
      </c>
    </row>
    <row r="7" spans="1:144" s="37" customFormat="1" x14ac:dyDescent="0.15">
      <c r="A7" s="29"/>
      <c r="B7" s="38">
        <v>2020</v>
      </c>
      <c r="C7" s="38">
        <v>52019</v>
      </c>
      <c r="D7" s="38">
        <v>46</v>
      </c>
      <c r="E7" s="38">
        <v>1</v>
      </c>
      <c r="F7" s="38">
        <v>0</v>
      </c>
      <c r="G7" s="38">
        <v>1</v>
      </c>
      <c r="H7" s="38" t="s">
        <v>92</v>
      </c>
      <c r="I7" s="38" t="s">
        <v>93</v>
      </c>
      <c r="J7" s="38" t="s">
        <v>94</v>
      </c>
      <c r="K7" s="38" t="s">
        <v>95</v>
      </c>
      <c r="L7" s="38" t="s">
        <v>96</v>
      </c>
      <c r="M7" s="38" t="s">
        <v>97</v>
      </c>
      <c r="N7" s="39" t="s">
        <v>98</v>
      </c>
      <c r="O7" s="39">
        <v>64.98</v>
      </c>
      <c r="P7" s="39">
        <v>99.33</v>
      </c>
      <c r="Q7" s="39">
        <v>2860</v>
      </c>
      <c r="R7" s="39">
        <v>305390</v>
      </c>
      <c r="S7" s="39">
        <v>906.07</v>
      </c>
      <c r="T7" s="39">
        <v>337.05</v>
      </c>
      <c r="U7" s="39">
        <v>302306</v>
      </c>
      <c r="V7" s="39">
        <v>293.12</v>
      </c>
      <c r="W7" s="39">
        <v>1031.3399999999999</v>
      </c>
      <c r="X7" s="39">
        <v>122.76</v>
      </c>
      <c r="Y7" s="39">
        <v>122.06</v>
      </c>
      <c r="Z7" s="39">
        <v>114.17</v>
      </c>
      <c r="AA7" s="39">
        <v>113.08</v>
      </c>
      <c r="AB7" s="39">
        <v>115.19</v>
      </c>
      <c r="AC7" s="39">
        <v>117.25</v>
      </c>
      <c r="AD7" s="39">
        <v>116.77</v>
      </c>
      <c r="AE7" s="39">
        <v>115.41</v>
      </c>
      <c r="AF7" s="39">
        <v>113.57</v>
      </c>
      <c r="AG7" s="39">
        <v>112.59</v>
      </c>
      <c r="AH7" s="39">
        <v>110.27</v>
      </c>
      <c r="AI7" s="39">
        <v>0</v>
      </c>
      <c r="AJ7" s="39">
        <v>0</v>
      </c>
      <c r="AK7" s="39">
        <v>0</v>
      </c>
      <c r="AL7" s="39">
        <v>0</v>
      </c>
      <c r="AM7" s="39">
        <v>0</v>
      </c>
      <c r="AN7" s="39">
        <v>0</v>
      </c>
      <c r="AO7" s="39">
        <v>0</v>
      </c>
      <c r="AP7" s="39">
        <v>0</v>
      </c>
      <c r="AQ7" s="39">
        <v>0</v>
      </c>
      <c r="AR7" s="39">
        <v>0</v>
      </c>
      <c r="AS7" s="39">
        <v>1.1499999999999999</v>
      </c>
      <c r="AT7" s="39">
        <v>379</v>
      </c>
      <c r="AU7" s="39">
        <v>391.02</v>
      </c>
      <c r="AV7" s="39">
        <v>429.43</v>
      </c>
      <c r="AW7" s="39">
        <v>433.01</v>
      </c>
      <c r="AX7" s="39">
        <v>505.06</v>
      </c>
      <c r="AY7" s="39">
        <v>249.08</v>
      </c>
      <c r="AZ7" s="39">
        <v>254.05</v>
      </c>
      <c r="BA7" s="39">
        <v>258.22000000000003</v>
      </c>
      <c r="BB7" s="39">
        <v>250.03</v>
      </c>
      <c r="BC7" s="39">
        <v>239.45</v>
      </c>
      <c r="BD7" s="39">
        <v>260.31</v>
      </c>
      <c r="BE7" s="39">
        <v>393.06</v>
      </c>
      <c r="BF7" s="39">
        <v>389.42</v>
      </c>
      <c r="BG7" s="39">
        <v>387.32</v>
      </c>
      <c r="BH7" s="39">
        <v>383.07</v>
      </c>
      <c r="BI7" s="39">
        <v>379.01</v>
      </c>
      <c r="BJ7" s="39">
        <v>266.66000000000003</v>
      </c>
      <c r="BK7" s="39">
        <v>258.63</v>
      </c>
      <c r="BL7" s="39">
        <v>255.12</v>
      </c>
      <c r="BM7" s="39">
        <v>254.19</v>
      </c>
      <c r="BN7" s="39">
        <v>259.56</v>
      </c>
      <c r="BO7" s="39">
        <v>275.67</v>
      </c>
      <c r="BP7" s="39">
        <v>123.18</v>
      </c>
      <c r="BQ7" s="39">
        <v>121.84</v>
      </c>
      <c r="BR7" s="39">
        <v>112.2</v>
      </c>
      <c r="BS7" s="39">
        <v>110.34</v>
      </c>
      <c r="BT7" s="39">
        <v>112.31</v>
      </c>
      <c r="BU7" s="39">
        <v>110.87</v>
      </c>
      <c r="BV7" s="39">
        <v>110.3</v>
      </c>
      <c r="BW7" s="39">
        <v>109.12</v>
      </c>
      <c r="BX7" s="39">
        <v>107.42</v>
      </c>
      <c r="BY7" s="39">
        <v>105.07</v>
      </c>
      <c r="BZ7" s="39">
        <v>100.05</v>
      </c>
      <c r="CA7" s="39">
        <v>153.97999999999999</v>
      </c>
      <c r="CB7" s="39">
        <v>155.84</v>
      </c>
      <c r="CC7" s="39">
        <v>169.6</v>
      </c>
      <c r="CD7" s="39">
        <v>172.45</v>
      </c>
      <c r="CE7" s="39">
        <v>167.94</v>
      </c>
      <c r="CF7" s="39">
        <v>150.54</v>
      </c>
      <c r="CG7" s="39">
        <v>151.85</v>
      </c>
      <c r="CH7" s="39">
        <v>153.88</v>
      </c>
      <c r="CI7" s="39">
        <v>157.19</v>
      </c>
      <c r="CJ7" s="39">
        <v>153.71</v>
      </c>
      <c r="CK7" s="39">
        <v>166.4</v>
      </c>
      <c r="CL7" s="39">
        <v>49.82</v>
      </c>
      <c r="CM7" s="39">
        <v>49.55</v>
      </c>
      <c r="CN7" s="39">
        <v>49.12</v>
      </c>
      <c r="CO7" s="39">
        <v>48.97</v>
      </c>
      <c r="CP7" s="39">
        <v>49.09</v>
      </c>
      <c r="CQ7" s="39">
        <v>63.18</v>
      </c>
      <c r="CR7" s="39">
        <v>63.54</v>
      </c>
      <c r="CS7" s="39">
        <v>63.53</v>
      </c>
      <c r="CT7" s="39">
        <v>63.16</v>
      </c>
      <c r="CU7" s="39">
        <v>64.41</v>
      </c>
      <c r="CV7" s="39">
        <v>60.69</v>
      </c>
      <c r="CW7" s="39">
        <v>92.56</v>
      </c>
      <c r="CX7" s="39">
        <v>92.17</v>
      </c>
      <c r="CY7" s="39">
        <v>91.97</v>
      </c>
      <c r="CZ7" s="39">
        <v>91.19</v>
      </c>
      <c r="DA7" s="39">
        <v>91.24</v>
      </c>
      <c r="DB7" s="39">
        <v>91.6</v>
      </c>
      <c r="DC7" s="39">
        <v>91.48</v>
      </c>
      <c r="DD7" s="39">
        <v>91.58</v>
      </c>
      <c r="DE7" s="39">
        <v>91.48</v>
      </c>
      <c r="DF7" s="39">
        <v>91.64</v>
      </c>
      <c r="DG7" s="39">
        <v>89.82</v>
      </c>
      <c r="DH7" s="39">
        <v>48.34</v>
      </c>
      <c r="DI7" s="39">
        <v>49.29</v>
      </c>
      <c r="DJ7" s="39">
        <v>50.08</v>
      </c>
      <c r="DK7" s="39">
        <v>51.03</v>
      </c>
      <c r="DL7" s="39">
        <v>51.95</v>
      </c>
      <c r="DM7" s="39">
        <v>49.1</v>
      </c>
      <c r="DN7" s="39">
        <v>49.66</v>
      </c>
      <c r="DO7" s="39">
        <v>50.41</v>
      </c>
      <c r="DP7" s="39">
        <v>51.13</v>
      </c>
      <c r="DQ7" s="39">
        <v>51.62</v>
      </c>
      <c r="DR7" s="39">
        <v>50.19</v>
      </c>
      <c r="DS7" s="39">
        <v>3.86</v>
      </c>
      <c r="DT7" s="39">
        <v>4.4400000000000004</v>
      </c>
      <c r="DU7" s="39">
        <v>5.64</v>
      </c>
      <c r="DV7" s="39">
        <v>6.52</v>
      </c>
      <c r="DW7" s="39">
        <v>6.97</v>
      </c>
      <c r="DX7" s="39">
        <v>17.420000000000002</v>
      </c>
      <c r="DY7" s="39">
        <v>18.940000000000001</v>
      </c>
      <c r="DZ7" s="39">
        <v>20.36</v>
      </c>
      <c r="EA7" s="39">
        <v>22.41</v>
      </c>
      <c r="EB7" s="39">
        <v>23.68</v>
      </c>
      <c r="EC7" s="39">
        <v>20.63</v>
      </c>
      <c r="ED7" s="39">
        <v>0.99</v>
      </c>
      <c r="EE7" s="39">
        <v>1.1000000000000001</v>
      </c>
      <c r="EF7" s="39">
        <v>1.1599999999999999</v>
      </c>
      <c r="EG7" s="39">
        <v>1.1299999999999999</v>
      </c>
      <c r="EH7" s="39">
        <v>1.1499999999999999</v>
      </c>
      <c r="EI7" s="39">
        <v>0.73</v>
      </c>
      <c r="EJ7" s="39">
        <v>0.74</v>
      </c>
      <c r="EK7" s="39">
        <v>0.75</v>
      </c>
      <c r="EL7" s="39">
        <v>0.73</v>
      </c>
      <c r="EM7" s="39">
        <v>0.79</v>
      </c>
      <c r="EN7" s="39">
        <v>0.69</v>
      </c>
    </row>
    <row r="8" spans="1:144" x14ac:dyDescent="0.15"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1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1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1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1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1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1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1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1"/>
      <c r="DS8" s="40"/>
      <c r="DT8" s="40"/>
      <c r="DU8" s="40"/>
      <c r="DV8" s="40"/>
      <c r="DW8" s="40"/>
      <c r="DX8" s="40"/>
      <c r="DY8" s="40"/>
      <c r="DZ8" s="40"/>
      <c r="EA8" s="40"/>
      <c r="EB8" s="40"/>
      <c r="EC8" s="41"/>
      <c r="ED8" s="40"/>
      <c r="EE8" s="40"/>
      <c r="EF8" s="40"/>
      <c r="EG8" s="40"/>
      <c r="EH8" s="40"/>
      <c r="EI8" s="40"/>
      <c r="EJ8" s="40"/>
      <c r="EK8" s="40"/>
      <c r="EL8" s="40"/>
      <c r="EM8" s="40"/>
      <c r="EN8" s="41"/>
    </row>
    <row r="9" spans="1:144" x14ac:dyDescent="0.15">
      <c r="A9" s="42"/>
      <c r="B9" s="42" t="s">
        <v>99</v>
      </c>
      <c r="C9" s="42" t="s">
        <v>100</v>
      </c>
      <c r="D9" s="42" t="s">
        <v>101</v>
      </c>
      <c r="E9" s="42" t="s">
        <v>102</v>
      </c>
      <c r="F9" s="42" t="s">
        <v>103</v>
      </c>
      <c r="X9" s="40"/>
      <c r="Y9" s="40"/>
      <c r="Z9" s="40"/>
      <c r="AA9" s="40"/>
      <c r="AB9" s="40"/>
      <c r="AC9" s="40"/>
      <c r="AD9" s="40"/>
      <c r="AE9" s="40"/>
      <c r="AF9" s="40"/>
      <c r="AG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D9" s="40"/>
      <c r="EE9" s="40"/>
      <c r="EF9" s="40"/>
      <c r="EG9" s="40"/>
      <c r="EH9" s="40"/>
      <c r="EI9" s="40"/>
      <c r="EJ9" s="40"/>
      <c r="EK9" s="40"/>
      <c r="EL9" s="40"/>
      <c r="EM9" s="40"/>
    </row>
    <row r="10" spans="1:144" x14ac:dyDescent="0.15">
      <c r="A10" s="42" t="s">
        <v>44</v>
      </c>
      <c r="B10" s="43">
        <f t="shared" ref="B10:D10" si="15">DATEVALUE($B7+12-B11&amp;"/1/"&amp;B12)</f>
        <v>46753</v>
      </c>
      <c r="C10" s="43">
        <f t="shared" si="15"/>
        <v>47119</v>
      </c>
      <c r="D10" s="43">
        <f t="shared" si="15"/>
        <v>47484</v>
      </c>
      <c r="E10" s="44">
        <f>DATEVALUE($B7+12-E11&amp;"/1/"&amp;E12)</f>
        <v>47849</v>
      </c>
      <c r="F10" s="44">
        <f>DATEVALUE($B7+12-F11&amp;"/1/"&amp;F12)</f>
        <v>48215</v>
      </c>
    </row>
    <row r="11" spans="1:144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104</v>
      </c>
    </row>
    <row r="12" spans="1:144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105</v>
      </c>
    </row>
    <row r="13" spans="1:144" x14ac:dyDescent="0.15">
      <c r="B13" t="s">
        <v>106</v>
      </c>
      <c r="C13" t="s">
        <v>106</v>
      </c>
      <c r="D13" t="s">
        <v>106</v>
      </c>
      <c r="E13" t="s">
        <v>107</v>
      </c>
      <c r="F13" t="s">
        <v>107</v>
      </c>
      <c r="G13" t="s">
        <v>108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2022-09-21T02:19:54Z</dcterms:created>
  <dcterms:modified xsi:type="dcterms:W3CDTF">2022-09-21T02:19:54Z</dcterms:modified>
</cp:coreProperties>
</file>