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C:\Users\09010\Desktop\10大仙市\"/>
    </mc:Choice>
  </mc:AlternateContent>
  <xr:revisionPtr revIDLastSave="0" documentId="8_{D578BE7A-F72E-481E-8D90-EFF815D021B6}" xr6:coauthVersionLast="47" xr6:coauthVersionMax="47" xr10:uidLastSave="{00000000-0000-0000-0000-000000000000}"/>
  <workbookProtection workbookAlgorithmName="SHA-512" workbookHashValue="fexrXqTOEznIJNTAcLZHdFgri5BTm/4TkRixXbxi8uoHIS4cMbb6kyNwrHWK6CDBIIkxzyXsjOguAh0ea0qoNA==" workbookSaltValue="7uTrzpKMcbzTMlGxk140Zg==" workbookSpinCount="100000" lockStructure="1"/>
  <bookViews>
    <workbookView xWindow="-120" yWindow="-120" windowWidth="29040" windowHeight="15840"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5" i="4" s="1"/>
  <c r="CV6" i="5"/>
  <c r="CU6" i="5"/>
  <c r="CT6" i="5"/>
  <c r="CS6" i="5"/>
  <c r="CR6" i="5"/>
  <c r="CQ6" i="5"/>
  <c r="CP6" i="5"/>
  <c r="CO6" i="5"/>
  <c r="CN6" i="5"/>
  <c r="CM6" i="5"/>
  <c r="CL6" i="5"/>
  <c r="CK6" i="5"/>
  <c r="CJ6" i="5"/>
  <c r="CI6" i="5"/>
  <c r="CH6" i="5"/>
  <c r="CG6" i="5"/>
  <c r="CF6" i="5"/>
  <c r="CE6" i="5"/>
  <c r="CD6" i="5"/>
  <c r="CC6" i="5"/>
  <c r="CB6" i="5"/>
  <c r="CA6" i="5"/>
  <c r="I85" i="4" s="1"/>
  <c r="BZ6" i="5"/>
  <c r="BY6" i="5"/>
  <c r="BX6" i="5"/>
  <c r="BW6" i="5"/>
  <c r="BV6" i="5"/>
  <c r="BU6" i="5"/>
  <c r="BT6" i="5"/>
  <c r="BS6" i="5"/>
  <c r="BR6" i="5"/>
  <c r="BQ6" i="5"/>
  <c r="BP6" i="5"/>
  <c r="BO6" i="5"/>
  <c r="BN6" i="5"/>
  <c r="BM6" i="5"/>
  <c r="BL6" i="5"/>
  <c r="BK6" i="5"/>
  <c r="BJ6" i="5"/>
  <c r="BI6" i="5"/>
  <c r="BH6" i="5"/>
  <c r="BG6" i="5"/>
  <c r="BF6" i="5"/>
  <c r="BE6" i="5"/>
  <c r="G85" i="4" s="1"/>
  <c r="BD6" i="5"/>
  <c r="BC6" i="5"/>
  <c r="BB6" i="5"/>
  <c r="BA6" i="5"/>
  <c r="AZ6" i="5"/>
  <c r="AY6" i="5"/>
  <c r="AX6" i="5"/>
  <c r="AW6" i="5"/>
  <c r="AV6" i="5"/>
  <c r="AU6" i="5"/>
  <c r="AT6" i="5"/>
  <c r="AS6" i="5"/>
  <c r="AR6" i="5"/>
  <c r="AQ6" i="5"/>
  <c r="AP6" i="5"/>
  <c r="AO6" i="5"/>
  <c r="AN6" i="5"/>
  <c r="AM6" i="5"/>
  <c r="AL6" i="5"/>
  <c r="AK6" i="5"/>
  <c r="AJ6" i="5"/>
  <c r="AI6" i="5"/>
  <c r="E85" i="4" s="1"/>
  <c r="AH6" i="5"/>
  <c r="AG6" i="5"/>
  <c r="AF6" i="5"/>
  <c r="AE6" i="5"/>
  <c r="AD6" i="5"/>
  <c r="AC6" i="5"/>
  <c r="AB6" i="5"/>
  <c r="AA6" i="5"/>
  <c r="Z6" i="5"/>
  <c r="Y6" i="5"/>
  <c r="X6" i="5"/>
  <c r="W6" i="5"/>
  <c r="V6" i="5"/>
  <c r="U6" i="5"/>
  <c r="BB8" i="4" s="1"/>
  <c r="T6" i="5"/>
  <c r="S6" i="5"/>
  <c r="AL8" i="4" s="1"/>
  <c r="R6" i="5"/>
  <c r="Q6" i="5"/>
  <c r="W10" i="4" s="1"/>
  <c r="P6" i="5"/>
  <c r="O6" i="5"/>
  <c r="N6" i="5"/>
  <c r="M6" i="5"/>
  <c r="AD8" i="4" s="1"/>
  <c r="L6" i="5"/>
  <c r="K6" i="5"/>
  <c r="P8" i="4" s="1"/>
  <c r="J6" i="5"/>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J85" i="4"/>
  <c r="H85" i="4"/>
  <c r="F85" i="4"/>
  <c r="BB10" i="4"/>
  <c r="AT10" i="4"/>
  <c r="AL10" i="4"/>
  <c r="AD10" i="4"/>
  <c r="P10" i="4"/>
  <c r="I10" i="4"/>
  <c r="B10" i="4"/>
  <c r="AT8" i="4"/>
  <c r="W8" i="4"/>
  <c r="I8" i="4"/>
  <c r="B6" i="4"/>
</calcChain>
</file>

<file path=xl/sharedStrings.xml><?xml version="1.0" encoding="utf-8"?>
<sst xmlns="http://schemas.openxmlformats.org/spreadsheetml/2006/main" count="289" uniqueCount="118">
  <si>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</si>
  <si>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</si>
  <si>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</si>
  <si>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</si>
  <si>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</si>
  <si>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</si>
  <si>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</si>
  <si>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</si>
  <si>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</si>
  <si>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</si>
  <si>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</si>
  <si>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</si>
  <si>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</si>
  <si>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</si>
  <si>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</si>
  <si>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</si>
  <si>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</si>
  <si>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</si>
  <si>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</si>
  <si>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</si>
  <si>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</si>
  <si>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</si>
  <si>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</si>
  <si>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</si>
  <si>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</si>
  <si>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</si>
  <si>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</si>
  <si>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</si>
  <si>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</si>
  <si>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</si>
  <si>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</si>
  <si>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</si>
  <si>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</si>
  <si>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</si>
  <si>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</si>
  <si>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</si>
  <si>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</si>
  <si>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</si>
  <si>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</si>
  <si>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</si>
  <si>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</si>
  <si>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</si>
  <si>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</si>
  <si>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</si>
  <si>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</si>
  <si>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</si>
  <si>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</si>
  <si>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</si>
  <si>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</si>
  <si>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</si>
  <si>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</si>
  <si>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</si>
  <si>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</si>
  <si>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</si>
  <si>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</si>
  <si>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</si>
  <si>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</si>
  <si>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</si>
  <si>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</si>
  <si>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</si>
  <si>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</si>
  <si>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</si>
  <si>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</si>
  <si>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</si>
  <si>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</si>
  <si>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</si>
  <si>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</si>
  <si>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</si>
  <si>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</si>
  <si>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</si>
  <si>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</si>
  <si>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</si>
  <si>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</si>
  <si>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</si>
  <si>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</si>
  <si>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</si>
  <si>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</si>
  <si>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</si>
  <si>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</si>
  <si>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</si>
  <si>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</si>
  <si>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</si>
  <si>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</si>
  <si>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</si>
  <si>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</si>
  <si>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</si>
  <si>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</si>
  <si>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</si>
  <si>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</si>
  <si>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</si>
  <si>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</si>
  <si>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</si>
  <si>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</si>
  <si>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</si>
  <si>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</si>
  <si>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</si>
  <si>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大仙市</t>
  </si>
  <si>
    <t>法適用</t>
  </si>
  <si>
    <t>下水道事業</t>
  </si>
  <si>
    <t>特定地域生活排水処理</t>
  </si>
  <si>
    <t>K2</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</si>
  <si>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</si>
  <si>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</si>
  <si>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</si>
  <si>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</si>
  <si>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</si>
  <si>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</si>
  <si>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</si>
  <si>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</si>
  <si>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</si>
  <si>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</si>
  <si>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</si>
  <si>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</si>
  <si>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"R"dd</t>
    <phoneticPr fontId="4"/>
  </si>
  <si>
    <t>←書式設定</t>
    <rPh sb="1" eb="3">
      <t>ショシキ</t>
    </rPh>
    <rPh sb="3" eb="5">
      <t>セッテイ</t>
    </rPh>
    <phoneticPr fontId="4"/>
  </si>
  <si>
    <t xml:space="preserve">　経常収支比率が100%以上であり単年度の収支が黒字となっているが、収入は一般会計からの繰入金に依存している状態である。
　有形固定資産減価償却率が増加傾向にあるため、法定耐用年数を迎える資産の更新時に備えるべく、設備の老朽化を長期的な視点で予測し、計画的な修繕等を実施し、累積欠損金の解消に努める。
</t>
    <rPh sb="34" eb="36">
      <t>シュウニュウ</t>
    </rPh>
    <rPh sb="62" eb="64">
      <t>ユウケイ</t>
    </rPh>
    <rPh sb="64" eb="66">
      <t>コテイ</t>
    </rPh>
    <rPh sb="66" eb="68">
      <t>シサン</t>
    </rPh>
    <rPh sb="68" eb="70">
      <t>ゲンカ</t>
    </rPh>
    <rPh sb="70" eb="72">
      <t>ショウキャク</t>
    </rPh>
    <rPh sb="72" eb="73">
      <t>リツ</t>
    </rPh>
    <rPh sb="74" eb="76">
      <t>ゾウカ</t>
    </rPh>
    <rPh sb="76" eb="78">
      <t>ケイコウ</t>
    </rPh>
    <rPh sb="84" eb="86">
      <t>ホウテイ</t>
    </rPh>
    <rPh sb="86" eb="88">
      <t>タイヨウ</t>
    </rPh>
    <rPh sb="88" eb="90">
      <t>ネンスウ</t>
    </rPh>
    <rPh sb="91" eb="92">
      <t>ムカ</t>
    </rPh>
    <rPh sb="94" eb="96">
      <t>シサン</t>
    </rPh>
    <rPh sb="97" eb="99">
      <t>コウシン</t>
    </rPh>
    <rPh sb="99" eb="100">
      <t>ジ</t>
    </rPh>
    <rPh sb="101" eb="102">
      <t>ソナ</t>
    </rPh>
    <rPh sb="107" eb="109">
      <t>セツビ</t>
    </rPh>
    <rPh sb="131" eb="132">
      <t>トウ</t>
    </rPh>
    <rPh sb="133" eb="135">
      <t>ジッシ</t>
    </rPh>
    <rPh sb="137" eb="139">
      <t>ルイセキ</t>
    </rPh>
    <rPh sb="139" eb="141">
      <t>ケッソン</t>
    </rPh>
    <rPh sb="141" eb="142">
      <t>キン</t>
    </rPh>
    <rPh sb="143" eb="145">
      <t>カイショウ</t>
    </rPh>
    <rPh sb="146" eb="147">
      <t>ツト</t>
    </rPh>
    <phoneticPr fontId="4"/>
  </si>
  <si>
    <t>①経常収支比率は100%以上となっているが、経常収益の約３割を一般会計繰入金に依存している状況である。
②累積欠損金比率は類似団体平均値を上回っている。当年度純利益をもって欠損金を埋めているが、欠損金の解消には年数を要することが見込まれる。
③流動比率は100%以上となっている。今後は企業債償還額が減少していくことから、流動比率は更に増加するものと見込まれる。
④企業債残高対事業規模比率は僅かながら減少傾向にあり、類似団体平均値に近づいてきている。今後も同水準の推移が見込まれる。
⑤経費回収率は類似団体平均値を上回っており、今後も同水準の推移が見込まれる。
⑥汚水処理原価は類似団体平均値を下回っており、ほぼ横ばいで推移している。今後は処理区域内人口の減少による有収水量の減少が見込まれる。
⑦施設利用率は類似団体平均値を下回ってる。将来の汚水処理人口減少を踏まえ、適切規模の施設維持を検討していく。
⑧水洗化率は100％となっている。</t>
    <rPh sb="58" eb="60">
      <t>ヒリツ</t>
    </rPh>
    <rPh sb="61" eb="63">
      <t>ルイジ</t>
    </rPh>
    <rPh sb="63" eb="65">
      <t>ダンタイ</t>
    </rPh>
    <rPh sb="65" eb="68">
      <t>ヘイキンチ</t>
    </rPh>
    <rPh sb="69" eb="71">
      <t>ウワマワ</t>
    </rPh>
    <rPh sb="76" eb="79">
      <t>トウネンド</t>
    </rPh>
    <rPh sb="79" eb="82">
      <t>ジュンリエキ</t>
    </rPh>
    <rPh sb="86" eb="89">
      <t>ケッソンキン</t>
    </rPh>
    <rPh sb="90" eb="91">
      <t>ウ</t>
    </rPh>
    <rPh sb="97" eb="100">
      <t>ケッソンキン</t>
    </rPh>
    <rPh sb="101" eb="103">
      <t>カイショウ</t>
    </rPh>
    <rPh sb="105" eb="107">
      <t>ネンスウ</t>
    </rPh>
    <rPh sb="108" eb="109">
      <t>ヨウ</t>
    </rPh>
    <rPh sb="114" eb="116">
      <t>ミコ</t>
    </rPh>
    <rPh sb="140" eb="142">
      <t>コンゴ</t>
    </rPh>
    <rPh sb="143" eb="145">
      <t>キギョウ</t>
    </rPh>
    <rPh sb="145" eb="146">
      <t>サイ</t>
    </rPh>
    <rPh sb="146" eb="148">
      <t>ショウカン</t>
    </rPh>
    <rPh sb="148" eb="149">
      <t>ガク</t>
    </rPh>
    <rPh sb="150" eb="152">
      <t>ゲンショウ</t>
    </rPh>
    <rPh sb="161" eb="163">
      <t>リュウドウ</t>
    </rPh>
    <rPh sb="163" eb="165">
      <t>ヒリツ</t>
    </rPh>
    <rPh sb="166" eb="167">
      <t>サラ</t>
    </rPh>
    <rPh sb="168" eb="170">
      <t>ゾウカ</t>
    </rPh>
    <rPh sb="175" eb="177">
      <t>ミコ</t>
    </rPh>
    <rPh sb="196" eb="197">
      <t>ワズ</t>
    </rPh>
    <rPh sb="201" eb="203">
      <t>ゲンショウ</t>
    </rPh>
    <rPh sb="203" eb="205">
      <t>ケイコウ</t>
    </rPh>
    <rPh sb="217" eb="218">
      <t>チカ</t>
    </rPh>
    <rPh sb="226" eb="228">
      <t>コンゴ</t>
    </rPh>
    <rPh sb="229" eb="232">
      <t>ドウスイジュン</t>
    </rPh>
    <rPh sb="233" eb="235">
      <t>スイイ</t>
    </rPh>
    <rPh sb="236" eb="238">
      <t>ミコ</t>
    </rPh>
    <rPh sb="250" eb="252">
      <t>ルイジ</t>
    </rPh>
    <rPh sb="252" eb="254">
      <t>ダンタイ</t>
    </rPh>
    <rPh sb="254" eb="257">
      <t>ヘイキンチ</t>
    </rPh>
    <rPh sb="258" eb="260">
      <t>ウワマワ</t>
    </rPh>
    <rPh sb="265" eb="267">
      <t>コンゴ</t>
    </rPh>
    <rPh sb="307" eb="308">
      <t>ヨコ</t>
    </rPh>
    <rPh sb="311" eb="313">
      <t>スイイ</t>
    </rPh>
    <rPh sb="318" eb="320">
      <t>コンゴ</t>
    </rPh>
    <rPh sb="321" eb="323">
      <t>ショリ</t>
    </rPh>
    <rPh sb="323" eb="326">
      <t>クイキナイ</t>
    </rPh>
    <rPh sb="326" eb="328">
      <t>ジンコウ</t>
    </rPh>
    <rPh sb="329" eb="331">
      <t>ゲンショウ</t>
    </rPh>
    <rPh sb="334" eb="336">
      <t>ユウシュウ</t>
    </rPh>
    <rPh sb="336" eb="338">
      <t>スイリョウ</t>
    </rPh>
    <rPh sb="339" eb="341">
      <t>ゲンショウ</t>
    </rPh>
    <rPh sb="342" eb="344">
      <t>ミコ</t>
    </rPh>
    <rPh sb="388" eb="390">
      <t>キボ</t>
    </rPh>
    <phoneticPr fontId="4"/>
  </si>
  <si>
    <t>①有形固定資産減価償却率は類似団体平均値を上回り、増加傾向にあることから法定耐用年数に近い資産が増加している。将来的な人口減少等を見据えた適切規模の施設更新投資を実施する。
②③については浄化槽のため該当なし。</t>
    <rPh sb="21" eb="23">
      <t>ウワマワ</t>
    </rPh>
    <rPh sb="25" eb="27">
      <t>ゾウカ</t>
    </rPh>
    <rPh sb="27" eb="29">
      <t>ケイコウ</t>
    </rPh>
    <rPh sb="36" eb="38">
      <t>ホウテイ</t>
    </rPh>
    <rPh sb="38" eb="40">
      <t>タイヨウ</t>
    </rPh>
    <rPh sb="40" eb="42">
      <t>ネンスウ</t>
    </rPh>
    <rPh sb="43" eb="44">
      <t>チカ</t>
    </rPh>
    <rPh sb="45" eb="47">
      <t>シサン</t>
    </rPh>
    <rPh sb="48" eb="50">
      <t>ゾウカ</t>
    </rPh>
    <rPh sb="71" eb="73">
      <t>キボ</t>
    </rPh>
    <rPh sb="74" eb="76">
      <t>シセツ</t>
    </rPh>
    <rPh sb="76" eb="78">
      <t>コウシン</t>
    </rPh>
    <rPh sb="81" eb="83">
      <t>ジッシ</t>
    </rPh>
    <rPh sb="94" eb="97">
      <t>ジョウカソウ</t>
    </rPh>
    <rPh sb="100" eb="102">
      <t>ガイトウ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</si>
</sst>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4BBE-45E6-AAD8-D14B05EC2F66}"/>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4BBE-45E6-AAD8-D14B05EC2F66}"/>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0</c:v>
                </c:pt>
                <c:pt idx="2">
                  <c:v>51.43</c:v>
                </c:pt>
                <c:pt idx="3">
                  <c:v>48.57</c:v>
                </c:pt>
                <c:pt idx="4">
                  <c:v>48.21</c:v>
                </c:pt>
              </c:numCache>
            </c:numRef>
          </c:val>
          <c:extLst>
            <c:ext xmlns:c16="http://schemas.microsoft.com/office/drawing/2014/chart" uri="{C3380CC4-5D6E-409C-BE32-E72D297353CC}">
              <c16:uniqueId val="{00000000-2961-478D-988B-3493DE3A7AEF}"/>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59.94</c:v>
                </c:pt>
                <c:pt idx="3">
                  <c:v>59.64</c:v>
                </c:pt>
                <c:pt idx="4">
                  <c:v>58.19</c:v>
                </c:pt>
              </c:numCache>
            </c:numRef>
          </c:val>
          <c:smooth val="0"/>
          <c:extLst>
            <c:ext xmlns:c16="http://schemas.microsoft.com/office/drawing/2014/chart" uri="{C3380CC4-5D6E-409C-BE32-E72D297353CC}">
              <c16:uniqueId val="{00000001-2961-478D-988B-3493DE3A7AEF}"/>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0</c:v>
                </c:pt>
                <c:pt idx="1">
                  <c:v>0</c:v>
                </c:pt>
                <c:pt idx="2">
                  <c:v>100</c:v>
                </c:pt>
                <c:pt idx="3">
                  <c:v>100</c:v>
                </c:pt>
                <c:pt idx="4">
                  <c:v>100</c:v>
                </c:pt>
              </c:numCache>
            </c:numRef>
          </c:val>
          <c:extLst>
            <c:ext xmlns:c16="http://schemas.microsoft.com/office/drawing/2014/chart" uri="{C3380CC4-5D6E-409C-BE32-E72D297353CC}">
              <c16:uniqueId val="{00000000-F564-4733-9E55-449B421B4B9D}"/>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89.66</c:v>
                </c:pt>
                <c:pt idx="3">
                  <c:v>90.63</c:v>
                </c:pt>
                <c:pt idx="4">
                  <c:v>87.8</c:v>
                </c:pt>
              </c:numCache>
            </c:numRef>
          </c:val>
          <c:smooth val="0"/>
          <c:extLst>
            <c:ext xmlns:c16="http://schemas.microsoft.com/office/drawing/2014/chart" uri="{C3380CC4-5D6E-409C-BE32-E72D297353CC}">
              <c16:uniqueId val="{00000001-F564-4733-9E55-449B421B4B9D}"/>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0</c:v>
                </c:pt>
                <c:pt idx="1">
                  <c:v>0</c:v>
                </c:pt>
                <c:pt idx="2">
                  <c:v>113.44</c:v>
                </c:pt>
                <c:pt idx="3">
                  <c:v>107.66</c:v>
                </c:pt>
                <c:pt idx="4">
                  <c:v>103.61</c:v>
                </c:pt>
              </c:numCache>
            </c:numRef>
          </c:val>
          <c:extLst>
            <c:ext xmlns:c16="http://schemas.microsoft.com/office/drawing/2014/chart" uri="{C3380CC4-5D6E-409C-BE32-E72D297353CC}">
              <c16:uniqueId val="{00000000-D145-4E5D-838A-9EA59AE4FEAD}"/>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88.66</c:v>
                </c:pt>
                <c:pt idx="3">
                  <c:v>96.05</c:v>
                </c:pt>
                <c:pt idx="4">
                  <c:v>99.03</c:v>
                </c:pt>
              </c:numCache>
            </c:numRef>
          </c:val>
          <c:smooth val="0"/>
          <c:extLst>
            <c:ext xmlns:c16="http://schemas.microsoft.com/office/drawing/2014/chart" uri="{C3380CC4-5D6E-409C-BE32-E72D297353CC}">
              <c16:uniqueId val="{00000001-D145-4E5D-838A-9EA59AE4FEAD}"/>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0</c:v>
                </c:pt>
                <c:pt idx="1">
                  <c:v>0</c:v>
                </c:pt>
                <c:pt idx="2">
                  <c:v>5.92</c:v>
                </c:pt>
                <c:pt idx="3">
                  <c:v>11.85</c:v>
                </c:pt>
                <c:pt idx="4">
                  <c:v>17.77</c:v>
                </c:pt>
              </c:numCache>
            </c:numRef>
          </c:val>
          <c:extLst>
            <c:ext xmlns:c16="http://schemas.microsoft.com/office/drawing/2014/chart" uri="{C3380CC4-5D6E-409C-BE32-E72D297353CC}">
              <c16:uniqueId val="{00000000-06FF-4C5F-BFDD-1814DD106BB1}"/>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21.11</c:v>
                </c:pt>
                <c:pt idx="3">
                  <c:v>23.76</c:v>
                </c:pt>
                <c:pt idx="4">
                  <c:v>15.74</c:v>
                </c:pt>
              </c:numCache>
            </c:numRef>
          </c:val>
          <c:smooth val="0"/>
          <c:extLst>
            <c:ext xmlns:c16="http://schemas.microsoft.com/office/drawing/2014/chart" uri="{C3380CC4-5D6E-409C-BE32-E72D297353CC}">
              <c16:uniqueId val="{00000001-06FF-4C5F-BFDD-1814DD106BB1}"/>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B6AC-44F4-9358-5DF4FC230B51}"/>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B6AC-44F4-9358-5DF4FC230B51}"/>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0</c:v>
                </c:pt>
                <c:pt idx="1">
                  <c:v>0</c:v>
                </c:pt>
                <c:pt idx="2">
                  <c:v>147.47</c:v>
                </c:pt>
                <c:pt idx="3">
                  <c:v>138.84</c:v>
                </c:pt>
                <c:pt idx="4">
                  <c:v>131.52000000000001</c:v>
                </c:pt>
              </c:numCache>
            </c:numRef>
          </c:val>
          <c:extLst>
            <c:ext xmlns:c16="http://schemas.microsoft.com/office/drawing/2014/chart" uri="{C3380CC4-5D6E-409C-BE32-E72D297353CC}">
              <c16:uniqueId val="{00000000-69F9-4348-A7BE-70E4C0D18518}"/>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132.37</c:v>
                </c:pt>
                <c:pt idx="3">
                  <c:v>123.82</c:v>
                </c:pt>
                <c:pt idx="4">
                  <c:v>74.239999999999995</c:v>
                </c:pt>
              </c:numCache>
            </c:numRef>
          </c:val>
          <c:smooth val="0"/>
          <c:extLst>
            <c:ext xmlns:c16="http://schemas.microsoft.com/office/drawing/2014/chart" uri="{C3380CC4-5D6E-409C-BE32-E72D297353CC}">
              <c16:uniqueId val="{00000001-69F9-4348-A7BE-70E4C0D18518}"/>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0</c:v>
                </c:pt>
                <c:pt idx="1">
                  <c:v>0</c:v>
                </c:pt>
                <c:pt idx="2">
                  <c:v>77.36</c:v>
                </c:pt>
                <c:pt idx="3">
                  <c:v>104.43</c:v>
                </c:pt>
                <c:pt idx="4">
                  <c:v>130.18</c:v>
                </c:pt>
              </c:numCache>
            </c:numRef>
          </c:val>
          <c:extLst>
            <c:ext xmlns:c16="http://schemas.microsoft.com/office/drawing/2014/chart" uri="{C3380CC4-5D6E-409C-BE32-E72D297353CC}">
              <c16:uniqueId val="{00000000-C8AD-40E4-84D8-15BAF5613468}"/>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104.38</c:v>
                </c:pt>
                <c:pt idx="3">
                  <c:v>89.72</c:v>
                </c:pt>
                <c:pt idx="4">
                  <c:v>100.47</c:v>
                </c:pt>
              </c:numCache>
            </c:numRef>
          </c:val>
          <c:smooth val="0"/>
          <c:extLst>
            <c:ext xmlns:c16="http://schemas.microsoft.com/office/drawing/2014/chart" uri="{C3380CC4-5D6E-409C-BE32-E72D297353CC}">
              <c16:uniqueId val="{00000001-C8AD-40E4-84D8-15BAF5613468}"/>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0</c:v>
                </c:pt>
                <c:pt idx="1">
                  <c:v>0</c:v>
                </c:pt>
                <c:pt idx="2">
                  <c:v>366.9</c:v>
                </c:pt>
                <c:pt idx="3">
                  <c:v>365.93</c:v>
                </c:pt>
                <c:pt idx="4">
                  <c:v>345.86</c:v>
                </c:pt>
              </c:numCache>
            </c:numRef>
          </c:val>
          <c:extLst>
            <c:ext xmlns:c16="http://schemas.microsoft.com/office/drawing/2014/chart" uri="{C3380CC4-5D6E-409C-BE32-E72D297353CC}">
              <c16:uniqueId val="{00000000-DFFE-42A1-8B3C-45721EF67246}"/>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296.89</c:v>
                </c:pt>
                <c:pt idx="3">
                  <c:v>270.57</c:v>
                </c:pt>
                <c:pt idx="4">
                  <c:v>294.27</c:v>
                </c:pt>
              </c:numCache>
            </c:numRef>
          </c:val>
          <c:smooth val="0"/>
          <c:extLst>
            <c:ext xmlns:c16="http://schemas.microsoft.com/office/drawing/2014/chart" uri="{C3380CC4-5D6E-409C-BE32-E72D297353CC}">
              <c16:uniqueId val="{00000001-DFFE-42A1-8B3C-45721EF67246}"/>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0</c:v>
                </c:pt>
                <c:pt idx="1">
                  <c:v>0</c:v>
                </c:pt>
                <c:pt idx="2">
                  <c:v>95.34</c:v>
                </c:pt>
                <c:pt idx="3">
                  <c:v>89.87</c:v>
                </c:pt>
                <c:pt idx="4">
                  <c:v>93.83</c:v>
                </c:pt>
              </c:numCache>
            </c:numRef>
          </c:val>
          <c:extLst>
            <c:ext xmlns:c16="http://schemas.microsoft.com/office/drawing/2014/chart" uri="{C3380CC4-5D6E-409C-BE32-E72D297353CC}">
              <c16:uniqueId val="{00000000-4FBD-4F9F-A860-E0BDD1529C8F}"/>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63.06</c:v>
                </c:pt>
                <c:pt idx="3">
                  <c:v>62.5</c:v>
                </c:pt>
                <c:pt idx="4">
                  <c:v>60.59</c:v>
                </c:pt>
              </c:numCache>
            </c:numRef>
          </c:val>
          <c:smooth val="0"/>
          <c:extLst>
            <c:ext xmlns:c16="http://schemas.microsoft.com/office/drawing/2014/chart" uri="{C3380CC4-5D6E-409C-BE32-E72D297353CC}">
              <c16:uniqueId val="{00000001-4FBD-4F9F-A860-E0BDD1529C8F}"/>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0</c:v>
                </c:pt>
                <c:pt idx="1">
                  <c:v>0</c:v>
                </c:pt>
                <c:pt idx="2">
                  <c:v>154.29</c:v>
                </c:pt>
                <c:pt idx="3">
                  <c:v>164.78</c:v>
                </c:pt>
                <c:pt idx="4">
                  <c:v>158.58000000000001</c:v>
                </c:pt>
              </c:numCache>
            </c:numRef>
          </c:val>
          <c:extLst>
            <c:ext xmlns:c16="http://schemas.microsoft.com/office/drawing/2014/chart" uri="{C3380CC4-5D6E-409C-BE32-E72D297353CC}">
              <c16:uniqueId val="{00000000-8AF4-4FA0-A62E-0A887935257E}"/>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264.77</c:v>
                </c:pt>
                <c:pt idx="3">
                  <c:v>269.33</c:v>
                </c:pt>
                <c:pt idx="4">
                  <c:v>280.23</c:v>
                </c:pt>
              </c:numCache>
            </c:numRef>
          </c:val>
          <c:smooth val="0"/>
          <c:extLst>
            <c:ext xmlns:c16="http://schemas.microsoft.com/office/drawing/2014/chart" uri="{C3380CC4-5D6E-409C-BE32-E72D297353CC}">
              <c16:uniqueId val="{00000001-8AF4-4FA0-A62E-0A887935257E}"/>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【98.17】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【92.20】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【106.38】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【314.13】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【77.67】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【57.83】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【282.28】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【58.42】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【15.64】</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zoomScale="75" zoomScaleNormal="75" workbookViewId="0">
      <selection activeCell="BL64" sqref="BL64:BZ65"/>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秋田県　大仙市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法適用</v>
      </c>
      <c r="C8" s="49"/>
      <c r="D8" s="49"/>
      <c r="E8" s="49"/>
      <c r="F8" s="49"/>
      <c r="G8" s="49"/>
      <c r="H8" s="49"/>
      <c r="I8" s="49" t="str">
        <f>データ!J6</f>
        <v>下水道事業</v>
      </c>
      <c r="J8" s="49"/>
      <c r="K8" s="49"/>
      <c r="L8" s="49"/>
      <c r="M8" s="49"/>
      <c r="N8" s="49"/>
      <c r="O8" s="49"/>
      <c r="P8" s="49" t="str">
        <f>データ!K6</f>
        <v>特定地域生活排水処理</v>
      </c>
      <c r="Q8" s="49"/>
      <c r="R8" s="49"/>
      <c r="S8" s="49"/>
      <c r="T8" s="49"/>
      <c r="U8" s="49"/>
      <c r="V8" s="49"/>
      <c r="W8" s="49" t="str">
        <f>データ!L6</f>
        <v>K2</v>
      </c>
      <c r="X8" s="49"/>
      <c r="Y8" s="49"/>
      <c r="Z8" s="49"/>
      <c r="AA8" s="49"/>
      <c r="AB8" s="49"/>
      <c r="AC8" s="49"/>
      <c r="AD8" s="50" t="str">
        <f>データ!$M$6</f>
        <v>自治体職員</v>
      </c>
      <c r="AE8" s="50"/>
      <c r="AF8" s="50"/>
      <c r="AG8" s="50"/>
      <c r="AH8" s="50"/>
      <c r="AI8" s="50"/>
      <c r="AJ8" s="50"/>
      <c r="AK8" s="3"/>
      <c r="AL8" s="51">
        <f>データ!S6</f>
        <v>79241</v>
      </c>
      <c r="AM8" s="51"/>
      <c r="AN8" s="51"/>
      <c r="AO8" s="51"/>
      <c r="AP8" s="51"/>
      <c r="AQ8" s="51"/>
      <c r="AR8" s="51"/>
      <c r="AS8" s="51"/>
      <c r="AT8" s="46">
        <f>データ!T6</f>
        <v>866.79</v>
      </c>
      <c r="AU8" s="46"/>
      <c r="AV8" s="46"/>
      <c r="AW8" s="46"/>
      <c r="AX8" s="46"/>
      <c r="AY8" s="46"/>
      <c r="AZ8" s="46"/>
      <c r="BA8" s="46"/>
      <c r="BB8" s="46">
        <f>データ!U6</f>
        <v>91.42</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f>データ!O6</f>
        <v>51.5</v>
      </c>
      <c r="J10" s="46"/>
      <c r="K10" s="46"/>
      <c r="L10" s="46"/>
      <c r="M10" s="46"/>
      <c r="N10" s="46"/>
      <c r="O10" s="46"/>
      <c r="P10" s="46">
        <f>データ!P6</f>
        <v>1.48</v>
      </c>
      <c r="Q10" s="46"/>
      <c r="R10" s="46"/>
      <c r="S10" s="46"/>
      <c r="T10" s="46"/>
      <c r="U10" s="46"/>
      <c r="V10" s="46"/>
      <c r="W10" s="46">
        <f>データ!Q6</f>
        <v>100</v>
      </c>
      <c r="X10" s="46"/>
      <c r="Y10" s="46"/>
      <c r="Z10" s="46"/>
      <c r="AA10" s="46"/>
      <c r="AB10" s="46"/>
      <c r="AC10" s="46"/>
      <c r="AD10" s="51">
        <f>データ!R6</f>
        <v>2890</v>
      </c>
      <c r="AE10" s="51"/>
      <c r="AF10" s="51"/>
      <c r="AG10" s="51"/>
      <c r="AH10" s="51"/>
      <c r="AI10" s="51"/>
      <c r="AJ10" s="51"/>
      <c r="AK10" s="2"/>
      <c r="AL10" s="51">
        <f>データ!V6</f>
        <v>1167</v>
      </c>
      <c r="AM10" s="51"/>
      <c r="AN10" s="51"/>
      <c r="AO10" s="51"/>
      <c r="AP10" s="51"/>
      <c r="AQ10" s="51"/>
      <c r="AR10" s="51"/>
      <c r="AS10" s="51"/>
      <c r="AT10" s="46">
        <f>データ!W6</f>
        <v>0.87</v>
      </c>
      <c r="AU10" s="46"/>
      <c r="AV10" s="46"/>
      <c r="AW10" s="46"/>
      <c r="AX10" s="46"/>
      <c r="AY10" s="46"/>
      <c r="AZ10" s="46"/>
      <c r="BA10" s="46"/>
      <c r="BB10" s="46">
        <f>データ!X6</f>
        <v>1341.38</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116</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117</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115</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【98.17】</v>
      </c>
      <c r="F85" s="26" t="str">
        <f>データ!AT6</f>
        <v>【92.20】</v>
      </c>
      <c r="G85" s="26" t="str">
        <f>データ!BE6</f>
        <v>【106.38】</v>
      </c>
      <c r="H85" s="26" t="str">
        <f>データ!BP6</f>
        <v>【314.13】</v>
      </c>
      <c r="I85" s="26" t="str">
        <f>データ!CA6</f>
        <v>【58.42】</v>
      </c>
      <c r="J85" s="26" t="str">
        <f>データ!CL6</f>
        <v>【282.28】</v>
      </c>
      <c r="K85" s="26" t="str">
        <f>データ!CW6</f>
        <v>【57.83】</v>
      </c>
      <c r="L85" s="26" t="str">
        <f>データ!DH6</f>
        <v>【77.67】</v>
      </c>
      <c r="M85" s="26" t="str">
        <f>データ!DS6</f>
        <v>【15.64】</v>
      </c>
      <c r="N85" s="26" t="str">
        <f>データ!ED6</f>
        <v>【-】</v>
      </c>
      <c r="O85" s="26" t="str">
        <f>データ!EO6</f>
        <v>【-】</v>
      </c>
    </row>
  </sheetData>
  <sheetProtection algorithmName="SHA-512" hashValue="8OFBikbKY6c/jiGJi+A8K3+ISZUUdTLHHelIP/D89rlSibeQVQanSABkS3aHcdDIIhtGxxKnzG/MlbMnQxeNAg==" saltValue="vj6S0GXa5uY6JOo+vDUpLA=="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54</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2020</v>
      </c>
      <c r="C6" s="33">
        <f t="shared" ref="C6:X6" si="3">C7</f>
        <v>52124</v>
      </c>
      <c r="D6" s="33">
        <f t="shared" si="3"/>
        <v>46</v>
      </c>
      <c r="E6" s="33">
        <f t="shared" si="3"/>
        <v>18</v>
      </c>
      <c r="F6" s="33">
        <f t="shared" si="3"/>
        <v>0</v>
      </c>
      <c r="G6" s="33">
        <f t="shared" si="3"/>
        <v>0</v>
      </c>
      <c r="H6" s="33" t="str">
        <f t="shared" si="3"/>
        <v>秋田県　大仙市</v>
      </c>
      <c r="I6" s="33" t="str">
        <f t="shared" si="3"/>
        <v>法適用</v>
      </c>
      <c r="J6" s="33" t="str">
        <f t="shared" si="3"/>
        <v>下水道事業</v>
      </c>
      <c r="K6" s="33" t="str">
        <f t="shared" si="3"/>
        <v>特定地域生活排水処理</v>
      </c>
      <c r="L6" s="33" t="str">
        <f t="shared" si="3"/>
        <v>K2</v>
      </c>
      <c r="M6" s="33" t="str">
        <f t="shared" si="3"/>
        <v>自治体職員</v>
      </c>
      <c r="N6" s="34" t="str">
        <f t="shared" si="3"/>
        <v>-</v>
      </c>
      <c r="O6" s="34">
        <f t="shared" si="3"/>
        <v>51.5</v>
      </c>
      <c r="P6" s="34">
        <f t="shared" si="3"/>
        <v>1.48</v>
      </c>
      <c r="Q6" s="34">
        <f t="shared" si="3"/>
        <v>100</v>
      </c>
      <c r="R6" s="34">
        <f t="shared" si="3"/>
        <v>2890</v>
      </c>
      <c r="S6" s="34">
        <f t="shared" si="3"/>
        <v>79241</v>
      </c>
      <c r="T6" s="34">
        <f t="shared" si="3"/>
        <v>866.79</v>
      </c>
      <c r="U6" s="34">
        <f t="shared" si="3"/>
        <v>91.42</v>
      </c>
      <c r="V6" s="34">
        <f t="shared" si="3"/>
        <v>1167</v>
      </c>
      <c r="W6" s="34">
        <f t="shared" si="3"/>
        <v>0.87</v>
      </c>
      <c r="X6" s="34">
        <f t="shared" si="3"/>
        <v>1341.38</v>
      </c>
      <c r="Y6" s="35" t="str">
        <f>IF(Y7="",NA(),Y7)</f>
        <v>-</v>
      </c>
      <c r="Z6" s="35" t="str">
        <f t="shared" ref="Z6:AH6" si="4">IF(Z7="",NA(),Z7)</f>
        <v>-</v>
      </c>
      <c r="AA6" s="35">
        <f t="shared" si="4"/>
        <v>113.44</v>
      </c>
      <c r="AB6" s="35">
        <f t="shared" si="4"/>
        <v>107.66</v>
      </c>
      <c r="AC6" s="35">
        <f t="shared" si="4"/>
        <v>103.61</v>
      </c>
      <c r="AD6" s="35" t="str">
        <f t="shared" si="4"/>
        <v>-</v>
      </c>
      <c r="AE6" s="35" t="str">
        <f t="shared" si="4"/>
        <v>-</v>
      </c>
      <c r="AF6" s="35">
        <f t="shared" si="4"/>
        <v>88.66</v>
      </c>
      <c r="AG6" s="35">
        <f t="shared" si="4"/>
        <v>96.05</v>
      </c>
      <c r="AH6" s="35">
        <f t="shared" si="4"/>
        <v>99.03</v>
      </c>
      <c r="AI6" s="34" t="str">
        <f>IF(AI7="","",IF(AI7="-","【-】","【"&amp;SUBSTITUTE(TEXT(AI7,"#,##0.00"),"-","△")&amp;"】"))</f>
        <v>【98.17】</v>
      </c>
      <c r="AJ6" s="35" t="str">
        <f>IF(AJ7="",NA(),AJ7)</f>
        <v>-</v>
      </c>
      <c r="AK6" s="35" t="str">
        <f t="shared" ref="AK6:AS6" si="5">IF(AK7="",NA(),AK7)</f>
        <v>-</v>
      </c>
      <c r="AL6" s="35">
        <f t="shared" si="5"/>
        <v>147.47</v>
      </c>
      <c r="AM6" s="35">
        <f t="shared" si="5"/>
        <v>138.84</v>
      </c>
      <c r="AN6" s="35">
        <f t="shared" si="5"/>
        <v>131.52000000000001</v>
      </c>
      <c r="AO6" s="35" t="str">
        <f t="shared" si="5"/>
        <v>-</v>
      </c>
      <c r="AP6" s="35" t="str">
        <f t="shared" si="5"/>
        <v>-</v>
      </c>
      <c r="AQ6" s="35">
        <f t="shared" si="5"/>
        <v>132.37</v>
      </c>
      <c r="AR6" s="35">
        <f t="shared" si="5"/>
        <v>123.82</v>
      </c>
      <c r="AS6" s="35">
        <f t="shared" si="5"/>
        <v>74.239999999999995</v>
      </c>
      <c r="AT6" s="34" t="str">
        <f>IF(AT7="","",IF(AT7="-","【-】","【"&amp;SUBSTITUTE(TEXT(AT7,"#,##0.00"),"-","△")&amp;"】"))</f>
        <v>【92.20】</v>
      </c>
      <c r="AU6" s="35" t="str">
        <f>IF(AU7="",NA(),AU7)</f>
        <v>-</v>
      </c>
      <c r="AV6" s="35" t="str">
        <f t="shared" ref="AV6:BD6" si="6">IF(AV7="",NA(),AV7)</f>
        <v>-</v>
      </c>
      <c r="AW6" s="35">
        <f t="shared" si="6"/>
        <v>77.36</v>
      </c>
      <c r="AX6" s="35">
        <f t="shared" si="6"/>
        <v>104.43</v>
      </c>
      <c r="AY6" s="35">
        <f t="shared" si="6"/>
        <v>130.18</v>
      </c>
      <c r="AZ6" s="35" t="str">
        <f t="shared" si="6"/>
        <v>-</v>
      </c>
      <c r="BA6" s="35" t="str">
        <f t="shared" si="6"/>
        <v>-</v>
      </c>
      <c r="BB6" s="35">
        <f t="shared" si="6"/>
        <v>104.38</v>
      </c>
      <c r="BC6" s="35">
        <f t="shared" si="6"/>
        <v>89.72</v>
      </c>
      <c r="BD6" s="35">
        <f t="shared" si="6"/>
        <v>100.47</v>
      </c>
      <c r="BE6" s="34" t="str">
        <f>IF(BE7="","",IF(BE7="-","【-】","【"&amp;SUBSTITUTE(TEXT(BE7,"#,##0.00"),"-","△")&amp;"】"))</f>
        <v>【106.38】</v>
      </c>
      <c r="BF6" s="35" t="str">
        <f>IF(BF7="",NA(),BF7)</f>
        <v>-</v>
      </c>
      <c r="BG6" s="35" t="str">
        <f t="shared" ref="BG6:BO6" si="7">IF(BG7="",NA(),BG7)</f>
        <v>-</v>
      </c>
      <c r="BH6" s="35">
        <f t="shared" si="7"/>
        <v>366.9</v>
      </c>
      <c r="BI6" s="35">
        <f t="shared" si="7"/>
        <v>365.93</v>
      </c>
      <c r="BJ6" s="35">
        <f t="shared" si="7"/>
        <v>345.86</v>
      </c>
      <c r="BK6" s="35" t="str">
        <f t="shared" si="7"/>
        <v>-</v>
      </c>
      <c r="BL6" s="35" t="str">
        <f t="shared" si="7"/>
        <v>-</v>
      </c>
      <c r="BM6" s="35">
        <f t="shared" si="7"/>
        <v>296.89</v>
      </c>
      <c r="BN6" s="35">
        <f t="shared" si="7"/>
        <v>270.57</v>
      </c>
      <c r="BO6" s="35">
        <f t="shared" si="7"/>
        <v>294.27</v>
      </c>
      <c r="BP6" s="34" t="str">
        <f>IF(BP7="","",IF(BP7="-","【-】","【"&amp;SUBSTITUTE(TEXT(BP7,"#,##0.00"),"-","△")&amp;"】"))</f>
        <v>【314.13】</v>
      </c>
      <c r="BQ6" s="35" t="str">
        <f>IF(BQ7="",NA(),BQ7)</f>
        <v>-</v>
      </c>
      <c r="BR6" s="35" t="str">
        <f t="shared" ref="BR6:BZ6" si="8">IF(BR7="",NA(),BR7)</f>
        <v>-</v>
      </c>
      <c r="BS6" s="35">
        <f t="shared" si="8"/>
        <v>95.34</v>
      </c>
      <c r="BT6" s="35">
        <f t="shared" si="8"/>
        <v>89.87</v>
      </c>
      <c r="BU6" s="35">
        <f t="shared" si="8"/>
        <v>93.83</v>
      </c>
      <c r="BV6" s="35" t="str">
        <f t="shared" si="8"/>
        <v>-</v>
      </c>
      <c r="BW6" s="35" t="str">
        <f t="shared" si="8"/>
        <v>-</v>
      </c>
      <c r="BX6" s="35">
        <f t="shared" si="8"/>
        <v>63.06</v>
      </c>
      <c r="BY6" s="35">
        <f t="shared" si="8"/>
        <v>62.5</v>
      </c>
      <c r="BZ6" s="35">
        <f t="shared" si="8"/>
        <v>60.59</v>
      </c>
      <c r="CA6" s="34" t="str">
        <f>IF(CA7="","",IF(CA7="-","【-】","【"&amp;SUBSTITUTE(TEXT(CA7,"#,##0.00"),"-","△")&amp;"】"))</f>
        <v>【58.42】</v>
      </c>
      <c r="CB6" s="35" t="str">
        <f>IF(CB7="",NA(),CB7)</f>
        <v>-</v>
      </c>
      <c r="CC6" s="35" t="str">
        <f t="shared" ref="CC6:CK6" si="9">IF(CC7="",NA(),CC7)</f>
        <v>-</v>
      </c>
      <c r="CD6" s="35">
        <f t="shared" si="9"/>
        <v>154.29</v>
      </c>
      <c r="CE6" s="35">
        <f t="shared" si="9"/>
        <v>164.78</v>
      </c>
      <c r="CF6" s="35">
        <f t="shared" si="9"/>
        <v>158.58000000000001</v>
      </c>
      <c r="CG6" s="35" t="str">
        <f t="shared" si="9"/>
        <v>-</v>
      </c>
      <c r="CH6" s="35" t="str">
        <f t="shared" si="9"/>
        <v>-</v>
      </c>
      <c r="CI6" s="35">
        <f t="shared" si="9"/>
        <v>264.77</v>
      </c>
      <c r="CJ6" s="35">
        <f t="shared" si="9"/>
        <v>269.33</v>
      </c>
      <c r="CK6" s="35">
        <f t="shared" si="9"/>
        <v>280.23</v>
      </c>
      <c r="CL6" s="34" t="str">
        <f>IF(CL7="","",IF(CL7="-","【-】","【"&amp;SUBSTITUTE(TEXT(CL7,"#,##0.00"),"-","△")&amp;"】"))</f>
        <v>【282.28】</v>
      </c>
      <c r="CM6" s="35" t="str">
        <f>IF(CM7="",NA(),CM7)</f>
        <v>-</v>
      </c>
      <c r="CN6" s="35" t="str">
        <f t="shared" ref="CN6:CV6" si="10">IF(CN7="",NA(),CN7)</f>
        <v>-</v>
      </c>
      <c r="CO6" s="35">
        <f t="shared" si="10"/>
        <v>51.43</v>
      </c>
      <c r="CP6" s="35">
        <f t="shared" si="10"/>
        <v>48.57</v>
      </c>
      <c r="CQ6" s="35">
        <f t="shared" si="10"/>
        <v>48.21</v>
      </c>
      <c r="CR6" s="35" t="str">
        <f t="shared" si="10"/>
        <v>-</v>
      </c>
      <c r="CS6" s="35" t="str">
        <f t="shared" si="10"/>
        <v>-</v>
      </c>
      <c r="CT6" s="35">
        <f t="shared" si="10"/>
        <v>59.94</v>
      </c>
      <c r="CU6" s="35">
        <f t="shared" si="10"/>
        <v>59.64</v>
      </c>
      <c r="CV6" s="35">
        <f t="shared" si="10"/>
        <v>58.19</v>
      </c>
      <c r="CW6" s="34" t="str">
        <f>IF(CW7="","",IF(CW7="-","【-】","【"&amp;SUBSTITUTE(TEXT(CW7,"#,##0.00"),"-","△")&amp;"】"))</f>
        <v>【57.83】</v>
      </c>
      <c r="CX6" s="35" t="str">
        <f>IF(CX7="",NA(),CX7)</f>
        <v>-</v>
      </c>
      <c r="CY6" s="35" t="str">
        <f t="shared" ref="CY6:DG6" si="11">IF(CY7="",NA(),CY7)</f>
        <v>-</v>
      </c>
      <c r="CZ6" s="35">
        <f t="shared" si="11"/>
        <v>100</v>
      </c>
      <c r="DA6" s="35">
        <f t="shared" si="11"/>
        <v>100</v>
      </c>
      <c r="DB6" s="35">
        <f t="shared" si="11"/>
        <v>100</v>
      </c>
      <c r="DC6" s="35" t="str">
        <f t="shared" si="11"/>
        <v>-</v>
      </c>
      <c r="DD6" s="35" t="str">
        <f t="shared" si="11"/>
        <v>-</v>
      </c>
      <c r="DE6" s="35">
        <f t="shared" si="11"/>
        <v>89.66</v>
      </c>
      <c r="DF6" s="35">
        <f t="shared" si="11"/>
        <v>90.63</v>
      </c>
      <c r="DG6" s="35">
        <f t="shared" si="11"/>
        <v>87.8</v>
      </c>
      <c r="DH6" s="34" t="str">
        <f>IF(DH7="","",IF(DH7="-","【-】","【"&amp;SUBSTITUTE(TEXT(DH7,"#,##0.00"),"-","△")&amp;"】"))</f>
        <v>【77.67】</v>
      </c>
      <c r="DI6" s="35" t="str">
        <f>IF(DI7="",NA(),DI7)</f>
        <v>-</v>
      </c>
      <c r="DJ6" s="35" t="str">
        <f t="shared" ref="DJ6:DR6" si="12">IF(DJ7="",NA(),DJ7)</f>
        <v>-</v>
      </c>
      <c r="DK6" s="35">
        <f t="shared" si="12"/>
        <v>5.92</v>
      </c>
      <c r="DL6" s="35">
        <f t="shared" si="12"/>
        <v>11.85</v>
      </c>
      <c r="DM6" s="35">
        <f t="shared" si="12"/>
        <v>17.77</v>
      </c>
      <c r="DN6" s="35" t="str">
        <f t="shared" si="12"/>
        <v>-</v>
      </c>
      <c r="DO6" s="35" t="str">
        <f t="shared" si="12"/>
        <v>-</v>
      </c>
      <c r="DP6" s="35">
        <f t="shared" si="12"/>
        <v>21.11</v>
      </c>
      <c r="DQ6" s="35">
        <f t="shared" si="12"/>
        <v>23.76</v>
      </c>
      <c r="DR6" s="35">
        <f t="shared" si="12"/>
        <v>15.74</v>
      </c>
      <c r="DS6" s="34" t="str">
        <f>IF(DS7="","",IF(DS7="-","【-】","【"&amp;SUBSTITUTE(TEXT(DS7,"#,##0.00"),"-","△")&amp;"】"))</f>
        <v>【15.64】</v>
      </c>
      <c r="DT6" s="35" t="str">
        <f>IF(DT7="",NA(),DT7)</f>
        <v>-</v>
      </c>
      <c r="DU6" s="35" t="str">
        <f t="shared" ref="DU6:EC6" si="13">IF(DU7="",NA(),DU7)</f>
        <v>-</v>
      </c>
      <c r="DV6" s="35" t="str">
        <f t="shared" si="13"/>
        <v>-</v>
      </c>
      <c r="DW6" s="35" t="str">
        <f t="shared" si="13"/>
        <v>-</v>
      </c>
      <c r="DX6" s="35" t="str">
        <f t="shared" si="13"/>
        <v>-</v>
      </c>
      <c r="DY6" s="35" t="str">
        <f t="shared" si="13"/>
        <v>-</v>
      </c>
      <c r="DZ6" s="35" t="str">
        <f t="shared" si="13"/>
        <v>-</v>
      </c>
      <c r="EA6" s="35" t="str">
        <f t="shared" si="13"/>
        <v>-</v>
      </c>
      <c r="EB6" s="35" t="str">
        <f t="shared" si="13"/>
        <v>-</v>
      </c>
      <c r="EC6" s="35" t="str">
        <f t="shared" si="13"/>
        <v>-</v>
      </c>
      <c r="ED6" s="34" t="str">
        <f>IF(ED7="","",IF(ED7="-","【-】","【"&amp;SUBSTITUTE(TEXT(ED7,"#,##0.00"),"-","△")&amp;"】"))</f>
        <v>【-】</v>
      </c>
      <c r="EE6" s="35" t="str">
        <f>IF(EE7="",NA(),EE7)</f>
        <v>-</v>
      </c>
      <c r="EF6" s="35" t="str">
        <f t="shared" ref="EF6:EN6" si="14">IF(EF7="",NA(),EF7)</f>
        <v>-</v>
      </c>
      <c r="EG6" s="35" t="str">
        <f t="shared" si="14"/>
        <v>-</v>
      </c>
      <c r="EH6" s="35" t="str">
        <f t="shared" si="14"/>
        <v>-</v>
      </c>
      <c r="EI6" s="35" t="str">
        <f t="shared" si="14"/>
        <v>-</v>
      </c>
      <c r="EJ6" s="35" t="str">
        <f t="shared" si="14"/>
        <v>-</v>
      </c>
      <c r="EK6" s="35" t="str">
        <f t="shared" si="14"/>
        <v>-</v>
      </c>
      <c r="EL6" s="35" t="str">
        <f t="shared" si="14"/>
        <v>-</v>
      </c>
      <c r="EM6" s="35" t="str">
        <f t="shared" si="14"/>
        <v>-</v>
      </c>
      <c r="EN6" s="35" t="str">
        <f t="shared" si="14"/>
        <v>-</v>
      </c>
      <c r="EO6" s="34" t="str">
        <f>IF(EO7="","",IF(EO7="-","【-】","【"&amp;SUBSTITUTE(TEXT(EO7,"#,##0.00"),"-","△")&amp;"】"))</f>
        <v>【-】</v>
      </c>
    </row>
    <row r="7" spans="1:148" s="36" customFormat="1" x14ac:dyDescent="0.15">
      <c r="A7" s="28"/>
      <c r="B7" s="37">
        <v>2020</v>
      </c>
      <c r="C7" s="37">
        <v>52124</v>
      </c>
      <c r="D7" s="37">
        <v>46</v>
      </c>
      <c r="E7" s="37">
        <v>18</v>
      </c>
      <c r="F7" s="37">
        <v>0</v>
      </c>
      <c r="G7" s="37">
        <v>0</v>
      </c>
      <c r="H7" s="37" t="s">
        <v>96</v>
      </c>
      <c r="I7" s="37" t="s">
        <v>97</v>
      </c>
      <c r="J7" s="37" t="s">
        <v>98</v>
      </c>
      <c r="K7" s="37" t="s">
        <v>99</v>
      </c>
      <c r="L7" s="37" t="s">
        <v>100</v>
      </c>
      <c r="M7" s="37" t="s">
        <v>101</v>
      </c>
      <c r="N7" s="38" t="s">
        <v>102</v>
      </c>
      <c r="O7" s="38">
        <v>51.5</v>
      </c>
      <c r="P7" s="38">
        <v>1.48</v>
      </c>
      <c r="Q7" s="38">
        <v>100</v>
      </c>
      <c r="R7" s="38">
        <v>2890</v>
      </c>
      <c r="S7" s="38">
        <v>79241</v>
      </c>
      <c r="T7" s="38">
        <v>866.79</v>
      </c>
      <c r="U7" s="38">
        <v>91.42</v>
      </c>
      <c r="V7" s="38">
        <v>1167</v>
      </c>
      <c r="W7" s="38">
        <v>0.87</v>
      </c>
      <c r="X7" s="38">
        <v>1341.38</v>
      </c>
      <c r="Y7" s="38" t="s">
        <v>102</v>
      </c>
      <c r="Z7" s="38" t="s">
        <v>102</v>
      </c>
      <c r="AA7" s="38">
        <v>113.44</v>
      </c>
      <c r="AB7" s="38">
        <v>107.66</v>
      </c>
      <c r="AC7" s="38">
        <v>103.61</v>
      </c>
      <c r="AD7" s="38" t="s">
        <v>102</v>
      </c>
      <c r="AE7" s="38" t="s">
        <v>102</v>
      </c>
      <c r="AF7" s="38">
        <v>88.66</v>
      </c>
      <c r="AG7" s="38">
        <v>96.05</v>
      </c>
      <c r="AH7" s="38">
        <v>99.03</v>
      </c>
      <c r="AI7" s="38">
        <v>98.17</v>
      </c>
      <c r="AJ7" s="38" t="s">
        <v>102</v>
      </c>
      <c r="AK7" s="38" t="s">
        <v>102</v>
      </c>
      <c r="AL7" s="38">
        <v>147.47</v>
      </c>
      <c r="AM7" s="38">
        <v>138.84</v>
      </c>
      <c r="AN7" s="38">
        <v>131.52000000000001</v>
      </c>
      <c r="AO7" s="38" t="s">
        <v>102</v>
      </c>
      <c r="AP7" s="38" t="s">
        <v>102</v>
      </c>
      <c r="AQ7" s="38">
        <v>132.37</v>
      </c>
      <c r="AR7" s="38">
        <v>123.82</v>
      </c>
      <c r="AS7" s="38">
        <v>74.239999999999995</v>
      </c>
      <c r="AT7" s="38">
        <v>92.2</v>
      </c>
      <c r="AU7" s="38" t="s">
        <v>102</v>
      </c>
      <c r="AV7" s="38" t="s">
        <v>102</v>
      </c>
      <c r="AW7" s="38">
        <v>77.36</v>
      </c>
      <c r="AX7" s="38">
        <v>104.43</v>
      </c>
      <c r="AY7" s="38">
        <v>130.18</v>
      </c>
      <c r="AZ7" s="38" t="s">
        <v>102</v>
      </c>
      <c r="BA7" s="38" t="s">
        <v>102</v>
      </c>
      <c r="BB7" s="38">
        <v>104.38</v>
      </c>
      <c r="BC7" s="38">
        <v>89.72</v>
      </c>
      <c r="BD7" s="38">
        <v>100.47</v>
      </c>
      <c r="BE7" s="38">
        <v>106.38</v>
      </c>
      <c r="BF7" s="38" t="s">
        <v>102</v>
      </c>
      <c r="BG7" s="38" t="s">
        <v>102</v>
      </c>
      <c r="BH7" s="38">
        <v>366.9</v>
      </c>
      <c r="BI7" s="38">
        <v>365.93</v>
      </c>
      <c r="BJ7" s="38">
        <v>345.86</v>
      </c>
      <c r="BK7" s="38" t="s">
        <v>102</v>
      </c>
      <c r="BL7" s="38" t="s">
        <v>102</v>
      </c>
      <c r="BM7" s="38">
        <v>296.89</v>
      </c>
      <c r="BN7" s="38">
        <v>270.57</v>
      </c>
      <c r="BO7" s="38">
        <v>294.27</v>
      </c>
      <c r="BP7" s="38">
        <v>314.13</v>
      </c>
      <c r="BQ7" s="38" t="s">
        <v>102</v>
      </c>
      <c r="BR7" s="38" t="s">
        <v>102</v>
      </c>
      <c r="BS7" s="38">
        <v>95.34</v>
      </c>
      <c r="BT7" s="38">
        <v>89.87</v>
      </c>
      <c r="BU7" s="38">
        <v>93.83</v>
      </c>
      <c r="BV7" s="38" t="s">
        <v>102</v>
      </c>
      <c r="BW7" s="38" t="s">
        <v>102</v>
      </c>
      <c r="BX7" s="38">
        <v>63.06</v>
      </c>
      <c r="BY7" s="38">
        <v>62.5</v>
      </c>
      <c r="BZ7" s="38">
        <v>60.59</v>
      </c>
      <c r="CA7" s="38">
        <v>58.42</v>
      </c>
      <c r="CB7" s="38" t="s">
        <v>102</v>
      </c>
      <c r="CC7" s="38" t="s">
        <v>102</v>
      </c>
      <c r="CD7" s="38">
        <v>154.29</v>
      </c>
      <c r="CE7" s="38">
        <v>164.78</v>
      </c>
      <c r="CF7" s="38">
        <v>158.58000000000001</v>
      </c>
      <c r="CG7" s="38" t="s">
        <v>102</v>
      </c>
      <c r="CH7" s="38" t="s">
        <v>102</v>
      </c>
      <c r="CI7" s="38">
        <v>264.77</v>
      </c>
      <c r="CJ7" s="38">
        <v>269.33</v>
      </c>
      <c r="CK7" s="38">
        <v>280.23</v>
      </c>
      <c r="CL7" s="38">
        <v>282.27999999999997</v>
      </c>
      <c r="CM7" s="38" t="s">
        <v>102</v>
      </c>
      <c r="CN7" s="38" t="s">
        <v>102</v>
      </c>
      <c r="CO7" s="38">
        <v>51.43</v>
      </c>
      <c r="CP7" s="38">
        <v>48.57</v>
      </c>
      <c r="CQ7" s="38">
        <v>48.21</v>
      </c>
      <c r="CR7" s="38" t="s">
        <v>102</v>
      </c>
      <c r="CS7" s="38" t="s">
        <v>102</v>
      </c>
      <c r="CT7" s="38">
        <v>59.94</v>
      </c>
      <c r="CU7" s="38">
        <v>59.64</v>
      </c>
      <c r="CV7" s="38">
        <v>58.19</v>
      </c>
      <c r="CW7" s="38">
        <v>57.83</v>
      </c>
      <c r="CX7" s="38" t="s">
        <v>102</v>
      </c>
      <c r="CY7" s="38" t="s">
        <v>102</v>
      </c>
      <c r="CZ7" s="38">
        <v>100</v>
      </c>
      <c r="DA7" s="38">
        <v>100</v>
      </c>
      <c r="DB7" s="38">
        <v>100</v>
      </c>
      <c r="DC7" s="38" t="s">
        <v>102</v>
      </c>
      <c r="DD7" s="38" t="s">
        <v>102</v>
      </c>
      <c r="DE7" s="38">
        <v>89.66</v>
      </c>
      <c r="DF7" s="38">
        <v>90.63</v>
      </c>
      <c r="DG7" s="38">
        <v>87.8</v>
      </c>
      <c r="DH7" s="38">
        <v>77.67</v>
      </c>
      <c r="DI7" s="38" t="s">
        <v>102</v>
      </c>
      <c r="DJ7" s="38" t="s">
        <v>102</v>
      </c>
      <c r="DK7" s="38">
        <v>5.92</v>
      </c>
      <c r="DL7" s="38">
        <v>11.85</v>
      </c>
      <c r="DM7" s="38">
        <v>17.77</v>
      </c>
      <c r="DN7" s="38" t="s">
        <v>102</v>
      </c>
      <c r="DO7" s="38" t="s">
        <v>102</v>
      </c>
      <c r="DP7" s="38">
        <v>21.11</v>
      </c>
      <c r="DQ7" s="38">
        <v>23.76</v>
      </c>
      <c r="DR7" s="38">
        <v>15.74</v>
      </c>
      <c r="DS7" s="38">
        <v>15.64</v>
      </c>
      <c r="DT7" s="38" t="s">
        <v>102</v>
      </c>
      <c r="DU7" s="38" t="s">
        <v>102</v>
      </c>
      <c r="DV7" s="38" t="s">
        <v>102</v>
      </c>
      <c r="DW7" s="38" t="s">
        <v>102</v>
      </c>
      <c r="DX7" s="38" t="s">
        <v>102</v>
      </c>
      <c r="DY7" s="38" t="s">
        <v>102</v>
      </c>
      <c r="DZ7" s="38" t="s">
        <v>102</v>
      </c>
      <c r="EA7" s="38" t="s">
        <v>102</v>
      </c>
      <c r="EB7" s="38" t="s">
        <v>102</v>
      </c>
      <c r="EC7" s="38" t="s">
        <v>102</v>
      </c>
      <c r="ED7" s="38" t="s">
        <v>102</v>
      </c>
      <c r="EE7" s="38" t="s">
        <v>102</v>
      </c>
      <c r="EF7" s="38" t="s">
        <v>102</v>
      </c>
      <c r="EG7" s="38" t="s">
        <v>102</v>
      </c>
      <c r="EH7" s="38" t="s">
        <v>102</v>
      </c>
      <c r="EI7" s="38" t="s">
        <v>102</v>
      </c>
      <c r="EJ7" s="38" t="s">
        <v>102</v>
      </c>
      <c r="EK7" s="38" t="s">
        <v>102</v>
      </c>
      <c r="EL7" s="38" t="s">
        <v>102</v>
      </c>
      <c r="EM7" s="38" t="s">
        <v>102</v>
      </c>
      <c r="EN7" s="38" t="s">
        <v>102</v>
      </c>
      <c r="EO7" s="38" t="s">
        <v>102</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15">
      <c r="B11">
        <v>4</v>
      </c>
      <c r="C11">
        <v>3</v>
      </c>
      <c r="D11">
        <v>2</v>
      </c>
      <c r="E11">
        <v>1</v>
      </c>
      <c r="F11">
        <v>0</v>
      </c>
      <c r="G11" t="s">
        <v>108</v>
      </c>
    </row>
    <row r="12" spans="1:148" x14ac:dyDescent="0.15">
      <c r="B12">
        <v>1</v>
      </c>
      <c r="C12">
        <v>1</v>
      </c>
      <c r="D12">
        <v>1</v>
      </c>
      <c r="E12">
        <v>1</v>
      </c>
      <c r="F12">
        <v>2</v>
      </c>
      <c r="G12" t="s">
        <v>109</v>
      </c>
    </row>
    <row r="13" spans="1:148" x14ac:dyDescent="0.15">
      <c r="B13" t="s">
        <v>110</v>
      </c>
      <c r="C13" t="s">
        <v>111</v>
      </c>
      <c r="D13" t="s">
        <v>110</v>
      </c>
      <c r="E13" t="s">
        <v>112</v>
      </c>
      <c r="F13" t="s">
        <v>113</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田村　修平</cp:lastModifiedBy>
  <dcterms:created xsi:type="dcterms:W3CDTF">2022-09-21T04:22:45Z</dcterms:created>
  <dcterms:modified xsi:type="dcterms:W3CDTF">2022-09-21T04:22:45Z</dcterms:modified>
</cp:coreProperties>
</file>