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4鄒ｽ蠕檎伴\"/>
    </mc:Choice>
  </mc:AlternateContent>
  <xr:revisionPtr revIDLastSave="0" documentId="8_{842B604D-CAF3-459A-B5B4-806FD5D5A96B}" xr6:coauthVersionLast="47" xr6:coauthVersionMax="47" xr10:uidLastSave="{00000000-0000-0000-0000-000000000000}"/>
  <workbookProtection workbookAlgorithmName="SHA-512" workbookHashValue="YIz2Yg0RRcZ5sdL71OnEHjjdij08yMS2nNuKgxpP1uyv0inohFayb4B4leAXTpz2DULdeSFcy+Fwao8eH4cyow==" workbookSaltValue="08XIbawg1u3Vsm1JBxMOV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AD10" i="4"/>
  <c r="B10"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<sst xmlns="http://schemas.openxmlformats.org/spreadsheetml/2006/main" count="236" uniqueCount="120">
  <si>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</si>
  <si>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</si>
  <si>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</si>
  <si>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</si>
  <si>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</si>
  <si>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</si>
  <si>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</si>
  <si>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</si>
  <si>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</si>
  <si>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</si>
  <si>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</si>
  <si>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</si>
  <si>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</si>
  <si>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</si>
  <si>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</si>
  <si>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</si>
  <si>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</si>
  <si>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</si>
  <si>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</si>
  <si>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</si>
  <si>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</si>
  <si>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</si>
  <si>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</si>
  <si>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</si>
  <si>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</si>
  <si>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</si>
  <si>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</si>
  <si>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</si>
  <si>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</si>
  <si>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</si>
  <si>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</si>
  <si>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</si>
  <si>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</si>
  <si>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</si>
  <si>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</si>
  <si>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</si>
  <si>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</si>
  <si>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</si>
  <si>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</si>
  <si>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</si>
  <si>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</si>
  <si>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</si>
  <si>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</si>
  <si>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</si>
  <si>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</si>
  <si>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</si>
  <si>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</si>
  <si>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</si>
  <si>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</si>
  <si>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</si>
  <si>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</si>
  <si>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</si>
  <si>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</si>
  <si>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</si>
  <si>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</si>
  <si>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</si>
  <si>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</si>
  <si>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</si>
  <si>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</si>
  <si>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</si>
  <si>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</si>
  <si>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</si>
  <si>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</si>
  <si>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</si>
  <si>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</si>
  <si>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</si>
  <si>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</si>
  <si>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</si>
  <si>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</si>
  <si>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</si>
  <si>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</si>
  <si>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</si>
  <si>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</si>
  <si>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</si>
  <si>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</si>
  <si>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</si>
  <si>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</si>
  <si>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</si>
  <si>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</si>
  <si>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</si>
  <si>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</si>
  <si>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</si>
  <si>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</si>
  <si>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</si>
  <si>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</si>
  <si>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</si>
  <si>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</si>
  <si>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</si>
  <si>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</si>
  <si>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</si>
  <si>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</si>
  <si>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</si>
  <si>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</si>
  <si>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</si>
  <si>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</si>
  <si>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</si>
  <si>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</si>
  <si>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</si>
  <si>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</si>
  <si>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</si>
  <si>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</si>
  <si>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</si>
  <si>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</si>
  <si>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</si>
  <si>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</si>
  <si>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</si>
  <si>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</si>
  <si>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</si>
  <si>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</si>
  <si>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</si>
  <si>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</si>
  <si>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</si>
  <si>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</si>
  <si>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</si>
  <si>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</si>
  <si>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</si>
  <si>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</si>
  <si>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農業集落排水施設のある床舞地区、土舘地区は近年の少子高齢化の影響のため人口減とともに接続率や使用料収入の伸び悩みが課題とされています。
　「経費回収率」は3％増加し、類似団体平均値を上回っているものの一般会計からの繰入金により料金水準を維持している状況です。
　施設整備に係る起債償還金はピークを迎えていることや、老朽化に伴う修繕も多くあり、一般会計からの繰入金が年々増加傾向にあります。
　維持管理上に必要な資材・薬品等については事業担当者間や維持管理業者と密に連携をとり、経費削減に努めます。</t>
    <rPh sb="80" eb="82">
      <t>ゾウカ</t>
    </rPh>
    <rPh sb="101" eb="103">
      <t>イッパン</t>
    </rPh>
    <rPh sb="103" eb="105">
      <t>カイケイ</t>
    </rPh>
    <rPh sb="108" eb="111">
      <t>クリイレキン</t>
    </rPh>
    <rPh sb="114" eb="116">
      <t>リョウキン</t>
    </rPh>
    <rPh sb="116" eb="118">
      <t>スイジュン</t>
    </rPh>
    <rPh sb="119" eb="121">
      <t>イジ</t>
    </rPh>
    <rPh sb="125" eb="127">
      <t>ジョウキョウ</t>
    </rPh>
    <phoneticPr fontId="4"/>
  </si>
  <si>
    <t>　農業集落排水事業は、近年の少子高齢化と人口減により使用料収入の伸びを期待できない状況にある一方で施設建設から年月が経過するに伴い、施設の老朽化が進んでいる。
　経費のスリム化を意識し、収支のバランスを改善させるために、主要財源である農業集落排水使用料の適正化を検討していきます。
　また今後農業集落排水と公共下水道の統合や企業会計の導入を契機に、それぞれの料金体系を見直す必要があり、経営改善・安定化を図るため、現行の使用料金の引き上げを検討します。</t>
    <rPh sb="7" eb="9">
      <t>ジギョウ</t>
    </rPh>
    <rPh sb="26" eb="28">
      <t>シヨウ</t>
    </rPh>
    <rPh sb="28" eb="29">
      <t>リョウ</t>
    </rPh>
    <rPh sb="29" eb="31">
      <t>シュウニュウ</t>
    </rPh>
    <rPh sb="32" eb="33">
      <t>ノ</t>
    </rPh>
    <rPh sb="35" eb="37">
      <t>キタイ</t>
    </rPh>
    <rPh sb="41" eb="43">
      <t>ジョウキョウ</t>
    </rPh>
    <rPh sb="46" eb="48">
      <t>イッポウ</t>
    </rPh>
    <rPh sb="49" eb="53">
      <t>シセツケンセツ</t>
    </rPh>
    <rPh sb="55" eb="57">
      <t>ネンゲツ</t>
    </rPh>
    <rPh sb="58" eb="60">
      <t>ケイカ</t>
    </rPh>
    <rPh sb="63" eb="64">
      <t>トモナ</t>
    </rPh>
    <rPh sb="66" eb="68">
      <t>シセツ</t>
    </rPh>
    <rPh sb="69" eb="72">
      <t>ロウキュウカ</t>
    </rPh>
    <rPh sb="73" eb="74">
      <t>スス</t>
    </rPh>
    <rPh sb="81" eb="83">
      <t>ケイヒ</t>
    </rPh>
    <rPh sb="87" eb="88">
      <t>カ</t>
    </rPh>
    <rPh sb="89" eb="91">
      <t>イシキ</t>
    </rPh>
    <rPh sb="93" eb="95">
      <t>シュウシ</t>
    </rPh>
    <rPh sb="101" eb="103">
      <t>カイゼン</t>
    </rPh>
    <rPh sb="110" eb="112">
      <t>シュヨウ</t>
    </rPh>
    <rPh sb="112" eb="114">
      <t>ザイゲン</t>
    </rPh>
    <rPh sb="117" eb="126">
      <t>ノウギョウシュウラクハイスイシヨウリョウ</t>
    </rPh>
    <rPh sb="127" eb="130">
      <t>テキセイカ</t>
    </rPh>
    <rPh sb="131" eb="133">
      <t>ケントウ</t>
    </rPh>
    <rPh sb="144" eb="146">
      <t>コンゴ</t>
    </rPh>
    <rPh sb="146" eb="148">
      <t>ノウギョウ</t>
    </rPh>
    <rPh sb="148" eb="150">
      <t>シュウラク</t>
    </rPh>
    <rPh sb="150" eb="152">
      <t>ハイスイ</t>
    </rPh>
    <rPh sb="153" eb="155">
      <t>コウキョウ</t>
    </rPh>
    <rPh sb="155" eb="158">
      <t>ゲスイドウ</t>
    </rPh>
    <rPh sb="159" eb="161">
      <t>トウゴウ</t>
    </rPh>
    <rPh sb="162" eb="164">
      <t>キギョウ</t>
    </rPh>
    <rPh sb="164" eb="166">
      <t>カイケイ</t>
    </rPh>
    <rPh sb="167" eb="169">
      <t>ドウニュウ</t>
    </rPh>
    <rPh sb="170" eb="172">
      <t>ケイキ</t>
    </rPh>
    <rPh sb="179" eb="181">
      <t>リョウキン</t>
    </rPh>
    <rPh sb="181" eb="183">
      <t>タイケイ</t>
    </rPh>
    <rPh sb="184" eb="186">
      <t>ミナオ</t>
    </rPh>
    <rPh sb="187" eb="189">
      <t>ヒツヨウ</t>
    </rPh>
    <rPh sb="193" eb="195">
      <t>ケイエイ</t>
    </rPh>
    <rPh sb="195" eb="197">
      <t>カイゼン</t>
    </rPh>
    <rPh sb="198" eb="201">
      <t>アンテイカ</t>
    </rPh>
    <rPh sb="202" eb="203">
      <t>ハカ</t>
    </rPh>
    <rPh sb="207" eb="209">
      <t>ゲンコウ</t>
    </rPh>
    <rPh sb="210" eb="212">
      <t>シヨウ</t>
    </rPh>
    <rPh sb="212" eb="214">
      <t>リョウキン</t>
    </rPh>
    <rPh sb="215" eb="216">
      <t>ヒ</t>
    </rPh>
    <rPh sb="217" eb="218">
      <t>ア</t>
    </rPh>
    <rPh sb="220" eb="222">
      <t>ケントウ</t>
    </rPh>
    <phoneticPr fontId="4"/>
  </si>
  <si>
    <t>　農業集落排水「床舞地区」の終末処理場「床舞浄化センター」は平成9年度の供用、「土舘地区」の終末処理場「土舘浄化センター」は平成13年度供用で、それぞれが供用開始後20年以上経過し、処理場の機器の故障やマンホールポンプ等の付帯施設部品の故障も多く、維持管理費を圧迫しています。
　床舞地区は令和8年度以降に特定環境保全公共下水道西馬音内浄化センターへの接続を検討しており、老朽施設の運用廃止を検討しながら、接続先である西馬音内浄化センターの有効活用に努めます。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</si>
</sst>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58-4D16-AF53-84BE0164EDB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F258-4D16-AF53-84BE0164EDB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51.34</c:v>
                </c:pt>
                <c:pt idx="1">
                  <c:v>52.47</c:v>
                </c:pt>
                <c:pt idx="2">
                  <c:v>49.38</c:v>
                </c:pt>
                <c:pt idx="3">
                  <c:v>48.15</c:v>
                </c:pt>
                <c:pt idx="4">
                  <c:v>50.82</c:v>
                </c:pt>
              </c:numCache>
            </c:numRef>
          </c:val>
          <c:extLst>
            <c:ext xmlns:c16="http://schemas.microsoft.com/office/drawing/2014/chart" uri="{C3380CC4-5D6E-409C-BE32-E72D297353CC}">
              <c16:uniqueId val="{00000000-C494-4F62-B2B7-B6B411FEF15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C494-4F62-B2B7-B6B411FEF15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65.37</c:v>
                </c:pt>
                <c:pt idx="1">
                  <c:v>66.67</c:v>
                </c:pt>
                <c:pt idx="2">
                  <c:v>67.989999999999995</c:v>
                </c:pt>
                <c:pt idx="3">
                  <c:v>76.819999999999993</c:v>
                </c:pt>
                <c:pt idx="4">
                  <c:v>78.75</c:v>
                </c:pt>
              </c:numCache>
            </c:numRef>
          </c:val>
          <c:extLst>
            <c:ext xmlns:c16="http://schemas.microsoft.com/office/drawing/2014/chart" uri="{C3380CC4-5D6E-409C-BE32-E72D297353CC}">
              <c16:uniqueId val="{00000000-AC14-473D-A7A6-11851199362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AC14-473D-A7A6-11851199362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75.540000000000006</c:v>
                </c:pt>
                <c:pt idx="1">
                  <c:v>97.82</c:v>
                </c:pt>
                <c:pt idx="2">
                  <c:v>98.11</c:v>
                </c:pt>
                <c:pt idx="3">
                  <c:v>102.38</c:v>
                </c:pt>
                <c:pt idx="4">
                  <c:v>99.69</c:v>
                </c:pt>
              </c:numCache>
            </c:numRef>
          </c:val>
          <c:extLst>
            <c:ext xmlns:c16="http://schemas.microsoft.com/office/drawing/2014/chart" uri="{C3380CC4-5D6E-409C-BE32-E72D297353CC}">
              <c16:uniqueId val="{00000000-2866-4948-A3BA-DD4B4AD2241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66-4948-A3BA-DD4B4AD2241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54-484E-AE53-EF77624E49D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54-484E-AE53-EF77624E49D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5E-4DB4-A4DA-AA7A0E43B3C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5E-4DB4-A4DA-AA7A0E43B3C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AC-461C-A80A-7341D804A1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AC-461C-A80A-7341D804A1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C6-41DA-83A2-DBFCDFE2109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C6-41DA-83A2-DBFCDFE2109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1082.33</c:v>
                </c:pt>
                <c:pt idx="1">
                  <c:v>994.01</c:v>
                </c:pt>
                <c:pt idx="2">
                  <c:v>906.46</c:v>
                </c:pt>
                <c:pt idx="3">
                  <c:v>815.17</c:v>
                </c:pt>
                <c:pt idx="4">
                  <c:v>722.03</c:v>
                </c:pt>
              </c:numCache>
            </c:numRef>
          </c:val>
          <c:extLst>
            <c:ext xmlns:c16="http://schemas.microsoft.com/office/drawing/2014/chart" uri="{C3380CC4-5D6E-409C-BE32-E72D297353CC}">
              <c16:uniqueId val="{00000000-51D7-40C8-8614-8B5B37BFC02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51D7-40C8-8614-8B5B37BFC02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34.46</c:v>
                </c:pt>
                <c:pt idx="1">
                  <c:v>50.85</c:v>
                </c:pt>
                <c:pt idx="2">
                  <c:v>54.47</c:v>
                </c:pt>
                <c:pt idx="3">
                  <c:v>59.27</c:v>
                </c:pt>
                <c:pt idx="4">
                  <c:v>62.5</c:v>
                </c:pt>
              </c:numCache>
            </c:numRef>
          </c:val>
          <c:extLst>
            <c:ext xmlns:c16="http://schemas.microsoft.com/office/drawing/2014/chart" uri="{C3380CC4-5D6E-409C-BE32-E72D297353CC}">
              <c16:uniqueId val="{00000000-F856-4626-9757-F006C4BCAD4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F856-4626-9757-F006C4BCAD4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390.75</c:v>
                </c:pt>
                <c:pt idx="1">
                  <c:v>266</c:v>
                </c:pt>
                <c:pt idx="2">
                  <c:v>257.67</c:v>
                </c:pt>
                <c:pt idx="3">
                  <c:v>240.36</c:v>
                </c:pt>
                <c:pt idx="4">
                  <c:v>216.65</c:v>
                </c:pt>
              </c:numCache>
            </c:numRef>
          </c:val>
          <c:extLst>
            <c:ext xmlns:c16="http://schemas.microsoft.com/office/drawing/2014/chart" uri="{C3380CC4-5D6E-409C-BE32-E72D297353CC}">
              <c16:uniqueId val="{00000000-B887-4BA1-B017-E46F6B9B974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887-4BA1-B017-E46F6B9B974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7"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羽後町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14344</v>
      </c>
      <c r="AM8" s="69"/>
      <c r="AN8" s="69"/>
      <c r="AO8" s="69"/>
      <c r="AP8" s="69"/>
      <c r="AQ8" s="69"/>
      <c r="AR8" s="69"/>
      <c r="AS8" s="69"/>
      <c r="AT8" s="68">
        <f>データ!T6</f>
        <v>230.78</v>
      </c>
      <c r="AU8" s="68"/>
      <c r="AV8" s="68"/>
      <c r="AW8" s="68"/>
      <c r="AX8" s="68"/>
      <c r="AY8" s="68"/>
      <c r="AZ8" s="68"/>
      <c r="BA8" s="68"/>
      <c r="BB8" s="68">
        <f>データ!U6</f>
        <v>62.15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16.05</v>
      </c>
      <c r="Q10" s="68"/>
      <c r="R10" s="68"/>
      <c r="S10" s="68"/>
      <c r="T10" s="68"/>
      <c r="U10" s="68"/>
      <c r="V10" s="68"/>
      <c r="W10" s="68">
        <f>データ!Q6</f>
        <v>90</v>
      </c>
      <c r="X10" s="68"/>
      <c r="Y10" s="68"/>
      <c r="Z10" s="68"/>
      <c r="AA10" s="68"/>
      <c r="AB10" s="68"/>
      <c r="AC10" s="68"/>
      <c r="AD10" s="69">
        <f>データ!R6</f>
        <v>3057</v>
      </c>
      <c r="AE10" s="69"/>
      <c r="AF10" s="69"/>
      <c r="AG10" s="69"/>
      <c r="AH10" s="69"/>
      <c r="AI10" s="69"/>
      <c r="AJ10" s="69"/>
      <c r="AK10" s="2"/>
      <c r="AL10" s="69">
        <f>データ!V6</f>
        <v>2278</v>
      </c>
      <c r="AM10" s="69"/>
      <c r="AN10" s="69"/>
      <c r="AO10" s="69"/>
      <c r="AP10" s="69"/>
      <c r="AQ10" s="69"/>
      <c r="AR10" s="69"/>
      <c r="AS10" s="69"/>
      <c r="AT10" s="68">
        <f>データ!W6</f>
        <v>1.2</v>
      </c>
      <c r="AU10" s="68"/>
      <c r="AV10" s="68"/>
      <c r="AW10" s="68"/>
      <c r="AX10" s="68"/>
      <c r="AY10" s="68"/>
      <c r="AZ10" s="68"/>
      <c r="BA10" s="68"/>
      <c r="BB10" s="68">
        <f>データ!X6</f>
        <v>1898.33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45</v>
      </c>
      <c r="O86" s="26" t="str">
        <f>データ!EO6</f>
        <v>【0.16】</v>
      </c>
    </row>
  </sheetData>
  <sheetProtection algorithmName="SHA-512" hashValue="0E8poCw9etfhrWPsLGc7Agdkgfnajq8wgtJxJ3GHd2uPjT6tIjy/cL9xsglEHleg6cMPey1S8vsLq449SMe7qA==" saltValue="xqEwLJL9/vfvv8NbtyPIR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54631</v>
      </c>
      <c r="D6" s="33">
        <f t="shared" si="3"/>
        <v>47</v>
      </c>
      <c r="E6" s="33">
        <f t="shared" si="3"/>
        <v>17</v>
      </c>
      <c r="F6" s="33">
        <f t="shared" si="3"/>
        <v>5</v>
      </c>
      <c r="G6" s="33">
        <f t="shared" si="3"/>
        <v>0</v>
      </c>
      <c r="H6" s="33" t="str">
        <f t="shared" si="3"/>
        <v>秋田県　羽後町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16.05</v>
      </c>
      <c r="Q6" s="34">
        <f t="shared" si="3"/>
        <v>90</v>
      </c>
      <c r="R6" s="34">
        <f t="shared" si="3"/>
        <v>3057</v>
      </c>
      <c r="S6" s="34">
        <f t="shared" si="3"/>
        <v>14344</v>
      </c>
      <c r="T6" s="34">
        <f t="shared" si="3"/>
        <v>230.78</v>
      </c>
      <c r="U6" s="34">
        <f t="shared" si="3"/>
        <v>62.15</v>
      </c>
      <c r="V6" s="34">
        <f t="shared" si="3"/>
        <v>2278</v>
      </c>
      <c r="W6" s="34">
        <f t="shared" si="3"/>
        <v>1.2</v>
      </c>
      <c r="X6" s="34">
        <f t="shared" si="3"/>
        <v>1898.33</v>
      </c>
      <c r="Y6" s="35">
        <f>IF(Y7="",NA(),Y7)</f>
        <v>75.540000000000006</v>
      </c>
      <c r="Z6" s="35">
        <f t="shared" ref="Z6:AH6" si="4">IF(Z7="",NA(),Z7)</f>
        <v>97.82</v>
      </c>
      <c r="AA6" s="35">
        <f t="shared" si="4"/>
        <v>98.11</v>
      </c>
      <c r="AB6" s="35">
        <f t="shared" si="4"/>
        <v>102.38</v>
      </c>
      <c r="AC6" s="35">
        <f t="shared" si="4"/>
        <v>99.69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1082.33</v>
      </c>
      <c r="BG6" s="35">
        <f t="shared" ref="BG6:BO6" si="7">IF(BG7="",NA(),BG7)</f>
        <v>994.01</v>
      </c>
      <c r="BH6" s="35">
        <f t="shared" si="7"/>
        <v>906.46</v>
      </c>
      <c r="BI6" s="35">
        <f t="shared" si="7"/>
        <v>815.17</v>
      </c>
      <c r="BJ6" s="35">
        <f t="shared" si="7"/>
        <v>722.03</v>
      </c>
      <c r="BK6" s="35">
        <f t="shared" si="7"/>
        <v>974.93</v>
      </c>
      <c r="BL6" s="35">
        <f t="shared" si="7"/>
        <v>855.8</v>
      </c>
      <c r="BM6" s="35">
        <f t="shared" si="7"/>
        <v>789.46</v>
      </c>
      <c r="BN6" s="35">
        <f t="shared" si="7"/>
        <v>826.83</v>
      </c>
      <c r="BO6" s="35">
        <f t="shared" si="7"/>
        <v>867.83</v>
      </c>
      <c r="BP6" s="34" t="str">
        <f>IF(BP7="","",IF(BP7="-","【-】","【"&amp;SUBSTITUTE(TEXT(BP7,"#,##0.00"),"-","△")&amp;"】"))</f>
        <v>【832.52】</v>
      </c>
      <c r="BQ6" s="35">
        <f>IF(BQ7="",NA(),BQ7)</f>
        <v>34.46</v>
      </c>
      <c r="BR6" s="35">
        <f t="shared" ref="BR6:BZ6" si="8">IF(BR7="",NA(),BR7)</f>
        <v>50.85</v>
      </c>
      <c r="BS6" s="35">
        <f t="shared" si="8"/>
        <v>54.47</v>
      </c>
      <c r="BT6" s="35">
        <f t="shared" si="8"/>
        <v>59.27</v>
      </c>
      <c r="BU6" s="35">
        <f t="shared" si="8"/>
        <v>62.5</v>
      </c>
      <c r="BV6" s="35">
        <f t="shared" si="8"/>
        <v>55.32</v>
      </c>
      <c r="BW6" s="35">
        <f t="shared" si="8"/>
        <v>59.8</v>
      </c>
      <c r="BX6" s="35">
        <f t="shared" si="8"/>
        <v>57.77</v>
      </c>
      <c r="BY6" s="35">
        <f t="shared" si="8"/>
        <v>57.31</v>
      </c>
      <c r="BZ6" s="35">
        <f t="shared" si="8"/>
        <v>57.08</v>
      </c>
      <c r="CA6" s="34" t="str">
        <f>IF(CA7="","",IF(CA7="-","【-】","【"&amp;SUBSTITUTE(TEXT(CA7,"#,##0.00"),"-","△")&amp;"】"))</f>
        <v>【60.94】</v>
      </c>
      <c r="CB6" s="35">
        <f>IF(CB7="",NA(),CB7)</f>
        <v>390.75</v>
      </c>
      <c r="CC6" s="35">
        <f t="shared" ref="CC6:CK6" si="9">IF(CC7="",NA(),CC7)</f>
        <v>266</v>
      </c>
      <c r="CD6" s="35">
        <f t="shared" si="9"/>
        <v>257.67</v>
      </c>
      <c r="CE6" s="35">
        <f t="shared" si="9"/>
        <v>240.36</v>
      </c>
      <c r="CF6" s="35">
        <f t="shared" si="9"/>
        <v>216.65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51.34</v>
      </c>
      <c r="CN6" s="35">
        <f t="shared" ref="CN6:CV6" si="10">IF(CN7="",NA(),CN7)</f>
        <v>52.47</v>
      </c>
      <c r="CO6" s="35">
        <f t="shared" si="10"/>
        <v>49.38</v>
      </c>
      <c r="CP6" s="35">
        <f t="shared" si="10"/>
        <v>48.15</v>
      </c>
      <c r="CQ6" s="35">
        <f t="shared" si="10"/>
        <v>50.82</v>
      </c>
      <c r="CR6" s="35">
        <f t="shared" si="10"/>
        <v>60.65</v>
      </c>
      <c r="CS6" s="35">
        <f t="shared" si="10"/>
        <v>51.75</v>
      </c>
      <c r="CT6" s="35">
        <f t="shared" si="10"/>
        <v>50.68</v>
      </c>
      <c r="CU6" s="35">
        <f t="shared" si="10"/>
        <v>50.14</v>
      </c>
      <c r="CV6" s="35">
        <f t="shared" si="10"/>
        <v>54.83</v>
      </c>
      <c r="CW6" s="34" t="str">
        <f>IF(CW7="","",IF(CW7="-","【-】","【"&amp;SUBSTITUTE(TEXT(CW7,"#,##0.00"),"-","△")&amp;"】"))</f>
        <v>【54.84】</v>
      </c>
      <c r="CX6" s="35">
        <f>IF(CX7="",NA(),CX7)</f>
        <v>65.37</v>
      </c>
      <c r="CY6" s="35">
        <f t="shared" ref="CY6:DG6" si="11">IF(CY7="",NA(),CY7)</f>
        <v>66.67</v>
      </c>
      <c r="CZ6" s="35">
        <f t="shared" si="11"/>
        <v>67.989999999999995</v>
      </c>
      <c r="DA6" s="35">
        <f t="shared" si="11"/>
        <v>76.819999999999993</v>
      </c>
      <c r="DB6" s="35">
        <f t="shared" si="11"/>
        <v>78.75</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54631</v>
      </c>
      <c r="D7" s="37">
        <v>47</v>
      </c>
      <c r="E7" s="37">
        <v>17</v>
      </c>
      <c r="F7" s="37">
        <v>5</v>
      </c>
      <c r="G7" s="37">
        <v>0</v>
      </c>
      <c r="H7" s="37" t="s">
        <v>99</v>
      </c>
      <c r="I7" s="37" t="s">
        <v>100</v>
      </c>
      <c r="J7" s="37" t="s">
        <v>101</v>
      </c>
      <c r="K7" s="37" t="s">
        <v>102</v>
      </c>
      <c r="L7" s="37" t="s">
        <v>103</v>
      </c>
      <c r="M7" s="37" t="s">
        <v>104</v>
      </c>
      <c r="N7" s="38" t="s">
        <v>105</v>
      </c>
      <c r="O7" s="38" t="s">
        <v>106</v>
      </c>
      <c r="P7" s="38">
        <v>16.05</v>
      </c>
      <c r="Q7" s="38">
        <v>90</v>
      </c>
      <c r="R7" s="38">
        <v>3057</v>
      </c>
      <c r="S7" s="38">
        <v>14344</v>
      </c>
      <c r="T7" s="38">
        <v>230.78</v>
      </c>
      <c r="U7" s="38">
        <v>62.15</v>
      </c>
      <c r="V7" s="38">
        <v>2278</v>
      </c>
      <c r="W7" s="38">
        <v>1.2</v>
      </c>
      <c r="X7" s="38">
        <v>1898.33</v>
      </c>
      <c r="Y7" s="38">
        <v>75.540000000000006</v>
      </c>
      <c r="Z7" s="38">
        <v>97.82</v>
      </c>
      <c r="AA7" s="38">
        <v>98.11</v>
      </c>
      <c r="AB7" s="38">
        <v>102.38</v>
      </c>
      <c r="AC7" s="38">
        <v>99.69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1082.33</v>
      </c>
      <c r="BG7" s="38">
        <v>994.01</v>
      </c>
      <c r="BH7" s="38">
        <v>906.46</v>
      </c>
      <c r="BI7" s="38">
        <v>815.17</v>
      </c>
      <c r="BJ7" s="38">
        <v>722.03</v>
      </c>
      <c r="BK7" s="38">
        <v>974.93</v>
      </c>
      <c r="BL7" s="38">
        <v>855.8</v>
      </c>
      <c r="BM7" s="38">
        <v>789.46</v>
      </c>
      <c r="BN7" s="38">
        <v>826.83</v>
      </c>
      <c r="BO7" s="38">
        <v>867.83</v>
      </c>
      <c r="BP7" s="38">
        <v>832.52</v>
      </c>
      <c r="BQ7" s="38">
        <v>34.46</v>
      </c>
      <c r="BR7" s="38">
        <v>50.85</v>
      </c>
      <c r="BS7" s="38">
        <v>54.47</v>
      </c>
      <c r="BT7" s="38">
        <v>59.27</v>
      </c>
      <c r="BU7" s="38">
        <v>62.5</v>
      </c>
      <c r="BV7" s="38">
        <v>55.32</v>
      </c>
      <c r="BW7" s="38">
        <v>59.8</v>
      </c>
      <c r="BX7" s="38">
        <v>57.77</v>
      </c>
      <c r="BY7" s="38">
        <v>57.31</v>
      </c>
      <c r="BZ7" s="38">
        <v>57.08</v>
      </c>
      <c r="CA7" s="38">
        <v>60.94</v>
      </c>
      <c r="CB7" s="38">
        <v>390.75</v>
      </c>
      <c r="CC7" s="38">
        <v>266</v>
      </c>
      <c r="CD7" s="38">
        <v>257.67</v>
      </c>
      <c r="CE7" s="38">
        <v>240.36</v>
      </c>
      <c r="CF7" s="38">
        <v>216.65</v>
      </c>
      <c r="CG7" s="38">
        <v>283.17</v>
      </c>
      <c r="CH7" s="38">
        <v>263.76</v>
      </c>
      <c r="CI7" s="38">
        <v>274.35000000000002</v>
      </c>
      <c r="CJ7" s="38">
        <v>273.52</v>
      </c>
      <c r="CK7" s="38">
        <v>274.99</v>
      </c>
      <c r="CL7" s="38">
        <v>253.04</v>
      </c>
      <c r="CM7" s="38">
        <v>51.34</v>
      </c>
      <c r="CN7" s="38">
        <v>52.47</v>
      </c>
      <c r="CO7" s="38">
        <v>49.38</v>
      </c>
      <c r="CP7" s="38">
        <v>48.15</v>
      </c>
      <c r="CQ7" s="38">
        <v>50.82</v>
      </c>
      <c r="CR7" s="38">
        <v>60.65</v>
      </c>
      <c r="CS7" s="38">
        <v>51.75</v>
      </c>
      <c r="CT7" s="38">
        <v>50.68</v>
      </c>
      <c r="CU7" s="38">
        <v>50.14</v>
      </c>
      <c r="CV7" s="38">
        <v>54.83</v>
      </c>
      <c r="CW7" s="38">
        <v>54.84</v>
      </c>
      <c r="CX7" s="38">
        <v>65.37</v>
      </c>
      <c r="CY7" s="38">
        <v>66.67</v>
      </c>
      <c r="CZ7" s="38">
        <v>67.989999999999995</v>
      </c>
      <c r="DA7" s="38">
        <v>76.819999999999993</v>
      </c>
      <c r="DB7" s="38">
        <v>78.75</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2022-09-21T04:58:53Z</dcterms:created>
  <dcterms:modified xsi:type="dcterms:W3CDTF">2022-09-21T04:58:53Z</dcterms:modified>
</cp:coreProperties>
</file>