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8CB98538-9A14-44C2-9EE7-1FB443A05AD6}" xr6:coauthVersionLast="47" xr6:coauthVersionMax="47" xr10:uidLastSave="{00000000-0000-0000-0000-000000000000}"/>
  <workbookProtection workbookAlgorithmName="SHA-512" workbookHashValue="ctognYN0BBmQZpgycOOIbZlBib2iyU39DZ76yBEwdz+qJhYNdM5vAQ1LYL2qRIzCtam/h0b/YFjCmmVVvbG0HQ==" workbookSaltValue="TCnRpUz2M4K0sJqU5J8pZQ=="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AL8" i="4" s="1"/>
  <c r="Q6" i="5"/>
  <c r="P6" i="5"/>
  <c r="P10" i="4" s="1"/>
  <c r="O6" i="5"/>
  <c r="N6" i="5"/>
  <c r="M6" i="5"/>
  <c r="L6" i="5"/>
  <c r="K6" i="5"/>
  <c r="P8" i="4" s="1"/>
  <c r="J6" i="5"/>
  <c r="I8" i="4" s="1"/>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G85" i="4"/>
  <c r="F85" i="4"/>
  <c r="BB10" i="4"/>
  <c r="AT10" i="4"/>
  <c r="AL10" i="4"/>
  <c r="W10" i="4"/>
  <c r="I10" i="4"/>
  <c r="B10" i="4"/>
  <c r="BB8" i="4"/>
  <c r="AD8" i="4"/>
  <c r="W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<sst xmlns="http://schemas.openxmlformats.org/spreadsheetml/2006/main" count="228" uniqueCount="115">
  <si>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</si>
  <si>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</si>
  <si>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</si>
  <si>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</si>
  <si>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</si>
  <si>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</si>
  <si>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</si>
  <si>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</si>
  <si>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</si>
  <si>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</si>
  <si>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</si>
  <si>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</si>
  <si>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</si>
  <si>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</si>
  <si>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</si>
  <si>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</si>
  <si>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</si>
  <si>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</si>
  <si>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</si>
  <si>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</si>
  <si>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</si>
  <si>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</si>
  <si>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</si>
  <si>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</si>
  <si>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</si>
  <si>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</si>
  <si>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</si>
  <si>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</si>
  <si>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</si>
  <si>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</si>
  <si>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</si>
  <si>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</si>
  <si>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</si>
  <si>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</si>
  <si>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</si>
  <si>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</si>
  <si>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</si>
  <si>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</si>
  <si>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</si>
  <si>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</si>
  <si>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</si>
  <si>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</si>
  <si>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</si>
  <si>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</si>
  <si>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</si>
  <si>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</si>
  <si>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</si>
  <si>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</si>
  <si>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</si>
  <si>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</si>
  <si>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</si>
  <si>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</si>
  <si>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</si>
  <si>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</si>
  <si>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</si>
  <si>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</si>
  <si>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</si>
  <si>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</si>
  <si>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</si>
  <si>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</si>
  <si>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</si>
  <si>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</si>
  <si>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</si>
  <si>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</si>
  <si>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</si>
  <si>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</si>
  <si>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</si>
  <si>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</si>
  <si>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</si>
  <si>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</si>
  <si>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</si>
  <si>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</si>
  <si>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</si>
  <si>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</si>
  <si>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</si>
  <si>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</si>
  <si>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</si>
  <si>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</si>
  <si>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</si>
  <si>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</si>
  <si>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</si>
  <si>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</si>
  <si>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</si>
  <si>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</si>
  <si>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</si>
  <si>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</si>
  <si>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</si>
  <si>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</si>
  <si>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</si>
  <si>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</si>
  <si>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</si>
  <si>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</si>
  <si>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</si>
  <si>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</si>
  <si>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</si>
  <si>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</si>
  <si>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</si>
  <si>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</si>
  <si>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</si>
  <si>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</si>
  <si>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</si>
  <si>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</si>
  <si>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</si>
  <si>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</si>
  <si>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</si>
  <si>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</si>
  <si>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</si>
  <si>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</si>
  <si>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</si>
  <si>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</si>
  <si>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</si>
  <si>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</si>
  <si>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水道未普及地域の解消を基本線としながら、これと併行して水道施設の老朽化状況を早期に調査し、必要に応じて順次更新することで、「管路経年化率」の改善を図り、「管路更新率」についても当該年度同様管路の更新を実施していく。また、同時に現有施設の必要性や利用頻度についても併せて分析し、水需要を勘案しながら施設のダウンサイジングやスペックダウンを検討することで、「施設利用率」や「有収率」の向上を図り、「経常収支比率」及び「料金回収率」が100％を上回るよう、経営状況の改善に努める必要がある。</t>
    <phoneticPr fontId="4"/>
  </si>
  <si>
    <t>　平成28年度末にて旧簡易水道事業が上水道事業へ統合したため、昨年度の経営状況に引き続き、全体的に悪化傾向である。特に、給水収益や一般会計からの繰入金等の収益で、水道施設の維持管理費や支払利息等の費用をどの程度賄えているかを示す「①経常収支比率」が100％を下回り、赤字経営となっている。要因として、人口減少による給水収益の減少のほか、一般会計からの繰入金減少も挙げられる。給水に係る費用が、どの程度給水収益で賄えているかを示す「⑤料金回収率」と併せて分析すると、こちらも100％を下回っていることから、経常費用の削減と、適切な料金収入の確保が必要である。また、給水収益に対する企業債残高の割合を示す「④企業債残高対給水収益比率」について、平均より高比率となっているが、要因としては、上記のとおり給水収益の減少のほか、水道未普及地域解消事業による企業債の増加も挙げられ、今後は当事業の必要性の見極め及び実施による給水収益の適切な回収に努める必要がある。
　他方、経営の効率性という観点から分析すると、水道施設の配水能力に対する配水量の割合を示す「⑦施設利用率」は平均より高い58.33％に上昇しているが、水道施設の稼働が収益に反映されている割合を示す「⑧有収率」では50.17％に落ち込んでいる。このことから、漏水等の原因で給水した全ての水道水が収益に結びついているわけではないということが分析できるため、老朽化に伴う施設の更新や、適切な施設規模の見直しが必要である。</t>
    <phoneticPr fontId="4"/>
  </si>
  <si>
    <t>　当市においては、今日でもなお水道未普及地域が存在しており、平成30年度より山谷川崎地区、令和元年度より卒田地区の未普及地域解消事業に着手した。他方、水道給水区域内に点在すると考えられる老朽管や老朽施設等の更新には、あまり着手していない状況である。
　上記を踏まえ、当該年度に更新した管路延長の割合を表す「③管路更新率」は、今後増加傾向となることが見込まれるが、現有の水道管路延長のうち、法定耐用年数を超えたものの割合を示す「②管路経年化率」を見ると、平成28年度末における旧簡易水道事業の統合により大きく増加しており、年々増加傾向であるため、未普及地域解消事業と併行して、管路の更新も順次着手しなければならない状況となっている。</t>
    <rPh sb="45" eb="47">
      <t>レイワ</t>
    </rPh>
    <rPh sb="47" eb="50">
      <t>ガンネンド</t>
    </rPh>
    <rPh sb="52" eb="56">
      <t>ソツダチク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</si>
</sst>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c:v>2.41</c:v>
                </c:pt>
                <c:pt idx="1">
                  <c:v>2.48</c:v>
                </c:pt>
                <c:pt idx="2">
                  <c:v>0.45</c:v>
                </c:pt>
                <c:pt idx="3">
                  <c:v>0.11</c:v>
                </c:pt>
                <c:pt idx="4">
                  <c:v>1.61</c:v>
                </c:pt>
              </c:numCache>
            </c:numRef>
          </c:val>
          <c:extLst>
            <c:ext xmlns:c16="http://schemas.microsoft.com/office/drawing/2014/chart" uri="{C3380CC4-5D6E-409C-BE32-E72D297353CC}">
              <c16:uniqueId val="{00000000-B65A-48EF-80D1-786C7392227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0.54</c:v>
                </c:pt>
                <c:pt idx="2">
                  <c:v>0.5</c:v>
                </c:pt>
                <c:pt idx="3">
                  <c:v>0.52</c:v>
                </c:pt>
                <c:pt idx="4">
                  <c:v>0.53</c:v>
                </c:pt>
              </c:numCache>
            </c:numRef>
          </c:val>
          <c:smooth val="0"/>
          <c:extLst>
            <c:ext xmlns:c16="http://schemas.microsoft.com/office/drawing/2014/chart" uri="{C3380CC4-5D6E-409C-BE32-E72D297353CC}">
              <c16:uniqueId val="{00000001-B65A-48EF-80D1-786C7392227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48.58</c:v>
                </c:pt>
                <c:pt idx="1">
                  <c:v>50</c:v>
                </c:pt>
                <c:pt idx="2">
                  <c:v>51.65</c:v>
                </c:pt>
                <c:pt idx="3">
                  <c:v>56.65</c:v>
                </c:pt>
                <c:pt idx="4">
                  <c:v>58.33</c:v>
                </c:pt>
              </c:numCache>
            </c:numRef>
          </c:val>
          <c:extLst>
            <c:ext xmlns:c16="http://schemas.microsoft.com/office/drawing/2014/chart" uri="{C3380CC4-5D6E-409C-BE32-E72D297353CC}">
              <c16:uniqueId val="{00000000-C944-43EC-AE39-EC915BAFCC2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54.24</c:v>
                </c:pt>
                <c:pt idx="1">
                  <c:v>55.63</c:v>
                </c:pt>
                <c:pt idx="2">
                  <c:v>55.03</c:v>
                </c:pt>
                <c:pt idx="3">
                  <c:v>55.14</c:v>
                </c:pt>
                <c:pt idx="4">
                  <c:v>55.89</c:v>
                </c:pt>
              </c:numCache>
            </c:numRef>
          </c:val>
          <c:smooth val="0"/>
          <c:extLst>
            <c:ext xmlns:c16="http://schemas.microsoft.com/office/drawing/2014/chart" uri="{C3380CC4-5D6E-409C-BE32-E72D297353CC}">
              <c16:uniqueId val="{00000001-C944-43EC-AE39-EC915BAFCC2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59.15</c:v>
                </c:pt>
                <c:pt idx="1">
                  <c:v>59.43</c:v>
                </c:pt>
                <c:pt idx="2">
                  <c:v>59.37</c:v>
                </c:pt>
                <c:pt idx="3">
                  <c:v>52.95</c:v>
                </c:pt>
                <c:pt idx="4">
                  <c:v>50.17</c:v>
                </c:pt>
              </c:numCache>
            </c:numRef>
          </c:val>
          <c:extLst>
            <c:ext xmlns:c16="http://schemas.microsoft.com/office/drawing/2014/chart" uri="{C3380CC4-5D6E-409C-BE32-E72D297353CC}">
              <c16:uniqueId val="{00000000-6178-4ABD-B7AC-9B8F22BD2ACC}"/>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81.680000000000007</c:v>
                </c:pt>
                <c:pt idx="1">
                  <c:v>82.04</c:v>
                </c:pt>
                <c:pt idx="2">
                  <c:v>81.900000000000006</c:v>
                </c:pt>
                <c:pt idx="3">
                  <c:v>81.39</c:v>
                </c:pt>
                <c:pt idx="4">
                  <c:v>81.27</c:v>
                </c:pt>
              </c:numCache>
            </c:numRef>
          </c:val>
          <c:smooth val="0"/>
          <c:extLst>
            <c:ext xmlns:c16="http://schemas.microsoft.com/office/drawing/2014/chart" uri="{C3380CC4-5D6E-409C-BE32-E72D297353CC}">
              <c16:uniqueId val="{00000001-6178-4ABD-B7AC-9B8F22BD2ACC}"/>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111.12</c:v>
                </c:pt>
                <c:pt idx="1">
                  <c:v>104.07</c:v>
                </c:pt>
                <c:pt idx="2">
                  <c:v>89.82</c:v>
                </c:pt>
                <c:pt idx="3">
                  <c:v>88.06</c:v>
                </c:pt>
                <c:pt idx="4">
                  <c:v>81</c:v>
                </c:pt>
              </c:numCache>
            </c:numRef>
          </c:val>
          <c:extLst>
            <c:ext xmlns:c16="http://schemas.microsoft.com/office/drawing/2014/chart" uri="{C3380CC4-5D6E-409C-BE32-E72D297353CC}">
              <c16:uniqueId val="{00000000-5815-485C-A1A1-12EB7A22EBD2}"/>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111.34</c:v>
                </c:pt>
                <c:pt idx="1">
                  <c:v>110.05</c:v>
                </c:pt>
                <c:pt idx="2">
                  <c:v>108.87</c:v>
                </c:pt>
                <c:pt idx="3">
                  <c:v>108.61</c:v>
                </c:pt>
                <c:pt idx="4">
                  <c:v>108.35</c:v>
                </c:pt>
              </c:numCache>
            </c:numRef>
          </c:val>
          <c:smooth val="0"/>
          <c:extLst>
            <c:ext xmlns:c16="http://schemas.microsoft.com/office/drawing/2014/chart" uri="{C3380CC4-5D6E-409C-BE32-E72D297353CC}">
              <c16:uniqueId val="{00000001-5815-485C-A1A1-12EB7A22EBD2}"/>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50.83</c:v>
                </c:pt>
                <c:pt idx="1">
                  <c:v>35.619999999999997</c:v>
                </c:pt>
                <c:pt idx="2">
                  <c:v>37.33</c:v>
                </c:pt>
                <c:pt idx="3">
                  <c:v>39.86</c:v>
                </c:pt>
                <c:pt idx="4">
                  <c:v>39.58</c:v>
                </c:pt>
              </c:numCache>
            </c:numRef>
          </c:val>
          <c:extLst>
            <c:ext xmlns:c16="http://schemas.microsoft.com/office/drawing/2014/chart" uri="{C3380CC4-5D6E-409C-BE32-E72D297353CC}">
              <c16:uniqueId val="{00000000-AA67-42C3-8077-98D46B09B6D9}"/>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48.14</c:v>
                </c:pt>
                <c:pt idx="1">
                  <c:v>48.05</c:v>
                </c:pt>
                <c:pt idx="2">
                  <c:v>48.87</c:v>
                </c:pt>
                <c:pt idx="3">
                  <c:v>49.92</c:v>
                </c:pt>
                <c:pt idx="4">
                  <c:v>50.63</c:v>
                </c:pt>
              </c:numCache>
            </c:numRef>
          </c:val>
          <c:smooth val="0"/>
          <c:extLst>
            <c:ext xmlns:c16="http://schemas.microsoft.com/office/drawing/2014/chart" uri="{C3380CC4-5D6E-409C-BE32-E72D297353CC}">
              <c16:uniqueId val="{00000001-AA67-42C3-8077-98D46B09B6D9}"/>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13.86</c:v>
                </c:pt>
                <c:pt idx="1">
                  <c:v>28.26</c:v>
                </c:pt>
                <c:pt idx="2">
                  <c:v>34.65</c:v>
                </c:pt>
                <c:pt idx="3">
                  <c:v>33.65</c:v>
                </c:pt>
                <c:pt idx="4">
                  <c:v>33.96</c:v>
                </c:pt>
              </c:numCache>
            </c:numRef>
          </c:val>
          <c:extLst>
            <c:ext xmlns:c16="http://schemas.microsoft.com/office/drawing/2014/chart" uri="{C3380CC4-5D6E-409C-BE32-E72D297353CC}">
              <c16:uniqueId val="{00000000-8161-4702-8168-BEED957A962B}"/>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11.13</c:v>
                </c:pt>
                <c:pt idx="1">
                  <c:v>13.39</c:v>
                </c:pt>
                <c:pt idx="2">
                  <c:v>14.85</c:v>
                </c:pt>
                <c:pt idx="3">
                  <c:v>16.88</c:v>
                </c:pt>
                <c:pt idx="4">
                  <c:v>18.28</c:v>
                </c:pt>
              </c:numCache>
            </c:numRef>
          </c:val>
          <c:smooth val="0"/>
          <c:extLst>
            <c:ext xmlns:c16="http://schemas.microsoft.com/office/drawing/2014/chart" uri="{C3380CC4-5D6E-409C-BE32-E72D297353CC}">
              <c16:uniqueId val="{00000001-8161-4702-8168-BEED957A962B}"/>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12-472B-BD7B-8BE905F23824}"/>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10.130000000000001</c:v>
                </c:pt>
                <c:pt idx="1">
                  <c:v>2.64</c:v>
                </c:pt>
                <c:pt idx="2">
                  <c:v>3.16</c:v>
                </c:pt>
                <c:pt idx="3">
                  <c:v>3.59</c:v>
                </c:pt>
                <c:pt idx="4">
                  <c:v>3.98</c:v>
                </c:pt>
              </c:numCache>
            </c:numRef>
          </c:val>
          <c:smooth val="0"/>
          <c:extLst>
            <c:ext xmlns:c16="http://schemas.microsoft.com/office/drawing/2014/chart" uri="{C3380CC4-5D6E-409C-BE32-E72D297353CC}">
              <c16:uniqueId val="{00000001-A712-472B-BD7B-8BE905F23824}"/>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319.12</c:v>
                </c:pt>
                <c:pt idx="1">
                  <c:v>259.51</c:v>
                </c:pt>
                <c:pt idx="2">
                  <c:v>255.8</c:v>
                </c:pt>
                <c:pt idx="3">
                  <c:v>234.48</c:v>
                </c:pt>
                <c:pt idx="4">
                  <c:v>166.49</c:v>
                </c:pt>
              </c:numCache>
            </c:numRef>
          </c:val>
          <c:extLst>
            <c:ext xmlns:c16="http://schemas.microsoft.com/office/drawing/2014/chart" uri="{C3380CC4-5D6E-409C-BE32-E72D297353CC}">
              <c16:uniqueId val="{00000000-4A5F-4120-BDF6-645E20D00850}"/>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388.67</c:v>
                </c:pt>
                <c:pt idx="1">
                  <c:v>359.47</c:v>
                </c:pt>
                <c:pt idx="2">
                  <c:v>369.69</c:v>
                </c:pt>
                <c:pt idx="3">
                  <c:v>379.08</c:v>
                </c:pt>
                <c:pt idx="4">
                  <c:v>367.55</c:v>
                </c:pt>
              </c:numCache>
            </c:numRef>
          </c:val>
          <c:smooth val="0"/>
          <c:extLst>
            <c:ext xmlns:c16="http://schemas.microsoft.com/office/drawing/2014/chart" uri="{C3380CC4-5D6E-409C-BE32-E72D297353CC}">
              <c16:uniqueId val="{00000001-4A5F-4120-BDF6-645E20D00850}"/>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603.04</c:v>
                </c:pt>
                <c:pt idx="1">
                  <c:v>1077.08</c:v>
                </c:pt>
                <c:pt idx="2">
                  <c:v>1037.1500000000001</c:v>
                </c:pt>
                <c:pt idx="3">
                  <c:v>1014.15</c:v>
                </c:pt>
                <c:pt idx="4">
                  <c:v>1096.4100000000001</c:v>
                </c:pt>
              </c:numCache>
            </c:numRef>
          </c:val>
          <c:extLst>
            <c:ext xmlns:c16="http://schemas.microsoft.com/office/drawing/2014/chart" uri="{C3380CC4-5D6E-409C-BE32-E72D297353CC}">
              <c16:uniqueId val="{00000000-8224-4BC5-AAB8-4AF42B44C44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422.5</c:v>
                </c:pt>
                <c:pt idx="1">
                  <c:v>401.79</c:v>
                </c:pt>
                <c:pt idx="2">
                  <c:v>402.99</c:v>
                </c:pt>
                <c:pt idx="3">
                  <c:v>398.98</c:v>
                </c:pt>
                <c:pt idx="4">
                  <c:v>418.68</c:v>
                </c:pt>
              </c:numCache>
            </c:numRef>
          </c:val>
          <c:smooth val="0"/>
          <c:extLst>
            <c:ext xmlns:c16="http://schemas.microsoft.com/office/drawing/2014/chart" uri="{C3380CC4-5D6E-409C-BE32-E72D297353CC}">
              <c16:uniqueId val="{00000001-8224-4BC5-AAB8-4AF42B44C44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104.91</c:v>
                </c:pt>
                <c:pt idx="1">
                  <c:v>76.73</c:v>
                </c:pt>
                <c:pt idx="2">
                  <c:v>77.709999999999994</c:v>
                </c:pt>
                <c:pt idx="3">
                  <c:v>75.64</c:v>
                </c:pt>
                <c:pt idx="4">
                  <c:v>67.62</c:v>
                </c:pt>
              </c:numCache>
            </c:numRef>
          </c:val>
          <c:extLst>
            <c:ext xmlns:c16="http://schemas.microsoft.com/office/drawing/2014/chart" uri="{C3380CC4-5D6E-409C-BE32-E72D297353CC}">
              <c16:uniqueId val="{00000000-5B28-4009-A50F-25FF34DE8DF7}"/>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101.64</c:v>
                </c:pt>
                <c:pt idx="1">
                  <c:v>100.12</c:v>
                </c:pt>
                <c:pt idx="2">
                  <c:v>98.66</c:v>
                </c:pt>
                <c:pt idx="3">
                  <c:v>98.64</c:v>
                </c:pt>
                <c:pt idx="4">
                  <c:v>94.78</c:v>
                </c:pt>
              </c:numCache>
            </c:numRef>
          </c:val>
          <c:smooth val="0"/>
          <c:extLst>
            <c:ext xmlns:c16="http://schemas.microsoft.com/office/drawing/2014/chart" uri="{C3380CC4-5D6E-409C-BE32-E72D297353CC}">
              <c16:uniqueId val="{00000001-5B28-4009-A50F-25FF34DE8DF7}"/>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181.44</c:v>
                </c:pt>
                <c:pt idx="1">
                  <c:v>249.83</c:v>
                </c:pt>
                <c:pt idx="2">
                  <c:v>243.72</c:v>
                </c:pt>
                <c:pt idx="3">
                  <c:v>252.36</c:v>
                </c:pt>
                <c:pt idx="4">
                  <c:v>268.77999999999997</c:v>
                </c:pt>
              </c:numCache>
            </c:numRef>
          </c:val>
          <c:extLst>
            <c:ext xmlns:c16="http://schemas.microsoft.com/office/drawing/2014/chart" uri="{C3380CC4-5D6E-409C-BE32-E72D297353CC}">
              <c16:uniqueId val="{00000000-5062-4351-8DA9-F570A0344E3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179.16</c:v>
                </c:pt>
                <c:pt idx="1">
                  <c:v>174.97</c:v>
                </c:pt>
                <c:pt idx="2">
                  <c:v>178.59</c:v>
                </c:pt>
                <c:pt idx="3">
                  <c:v>178.92</c:v>
                </c:pt>
                <c:pt idx="4">
                  <c:v>181.3</c:v>
                </c:pt>
              </c:numCache>
            </c:numRef>
          </c:val>
          <c:smooth val="0"/>
          <c:extLst>
            <c:ext xmlns:c16="http://schemas.microsoft.com/office/drawing/2014/chart" uri="{C3380CC4-5D6E-409C-BE32-E72D297353CC}">
              <c16:uniqueId val="{00000001-5062-4351-8DA9-F570A0344E3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4" t="s">
        <v>0</v>
      </c>
      <c r="C2" s="84"/>
      <c r="D2" s="84"/>
      <c r="E2" s="84"/>
      <c r="F2" s="84"/>
      <c r="G2" s="84"/>
      <c r="H2" s="84"/>
      <c r="I2" s="84"/>
      <c r="J2" s="84"/>
      <c r="K2" s="84"/>
      <c r="L2" s="84"/>
      <c r="M2" s="84"/>
      <c r="N2" s="84"/>
      <c r="O2" s="84"/>
      <c r="P2" s="84"/>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row>
    <row r="3" spans="1:78" ht="9.75" customHeight="1" x14ac:dyDescent="0.15">
      <c r="A3" s="2"/>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row>
    <row r="4" spans="1:78" ht="9.75" customHeight="1" x14ac:dyDescent="0.15">
      <c r="A4" s="2"/>
      <c r="B4" s="84"/>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5" t="str">
        <f>データ!H6</f>
        <v>秋田県　仙北市</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6"/>
      <c r="AE6" s="86"/>
      <c r="AF6" s="86"/>
      <c r="AG6" s="86"/>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6" t="s">
        <v>1</v>
      </c>
      <c r="C7" s="77"/>
      <c r="D7" s="77"/>
      <c r="E7" s="77"/>
      <c r="F7" s="77"/>
      <c r="G7" s="77"/>
      <c r="H7" s="77"/>
      <c r="I7" s="76" t="s">
        <v>2</v>
      </c>
      <c r="J7" s="77"/>
      <c r="K7" s="77"/>
      <c r="L7" s="77"/>
      <c r="M7" s="77"/>
      <c r="N7" s="77"/>
      <c r="O7" s="78"/>
      <c r="P7" s="79" t="s">
        <v>3</v>
      </c>
      <c r="Q7" s="79"/>
      <c r="R7" s="79"/>
      <c r="S7" s="79"/>
      <c r="T7" s="79"/>
      <c r="U7" s="79"/>
      <c r="V7" s="79"/>
      <c r="W7" s="79" t="s">
        <v>4</v>
      </c>
      <c r="X7" s="79"/>
      <c r="Y7" s="79"/>
      <c r="Z7" s="79"/>
      <c r="AA7" s="79"/>
      <c r="AB7" s="79"/>
      <c r="AC7" s="79"/>
      <c r="AD7" s="79" t="s">
        <v>5</v>
      </c>
      <c r="AE7" s="79"/>
      <c r="AF7" s="79"/>
      <c r="AG7" s="79"/>
      <c r="AH7" s="79"/>
      <c r="AI7" s="79"/>
      <c r="AJ7" s="79"/>
      <c r="AK7" s="4"/>
      <c r="AL7" s="79" t="s">
        <v>6</v>
      </c>
      <c r="AM7" s="79"/>
      <c r="AN7" s="79"/>
      <c r="AO7" s="79"/>
      <c r="AP7" s="79"/>
      <c r="AQ7" s="79"/>
      <c r="AR7" s="79"/>
      <c r="AS7" s="79"/>
      <c r="AT7" s="76" t="s">
        <v>7</v>
      </c>
      <c r="AU7" s="77"/>
      <c r="AV7" s="77"/>
      <c r="AW7" s="77"/>
      <c r="AX7" s="77"/>
      <c r="AY7" s="77"/>
      <c r="AZ7" s="77"/>
      <c r="BA7" s="77"/>
      <c r="BB7" s="79" t="s">
        <v>8</v>
      </c>
      <c r="BC7" s="79"/>
      <c r="BD7" s="79"/>
      <c r="BE7" s="79"/>
      <c r="BF7" s="79"/>
      <c r="BG7" s="79"/>
      <c r="BH7" s="79"/>
      <c r="BI7" s="79"/>
      <c r="BJ7" s="3"/>
      <c r="BK7" s="3"/>
      <c r="BL7" s="5" t="s">
        <v>9</v>
      </c>
      <c r="BM7" s="6"/>
      <c r="BN7" s="6"/>
      <c r="BO7" s="6"/>
      <c r="BP7" s="6"/>
      <c r="BQ7" s="6"/>
      <c r="BR7" s="6"/>
      <c r="BS7" s="6"/>
      <c r="BT7" s="6"/>
      <c r="BU7" s="6"/>
      <c r="BV7" s="6"/>
      <c r="BW7" s="6"/>
      <c r="BX7" s="6"/>
      <c r="BY7" s="7"/>
    </row>
    <row r="8" spans="1:78" ht="18.75" customHeight="1" x14ac:dyDescent="0.15">
      <c r="A8" s="2"/>
      <c r="B8" s="80" t="str">
        <f>データ!$I$6</f>
        <v>法適用</v>
      </c>
      <c r="C8" s="81"/>
      <c r="D8" s="81"/>
      <c r="E8" s="81"/>
      <c r="F8" s="81"/>
      <c r="G8" s="81"/>
      <c r="H8" s="81"/>
      <c r="I8" s="80" t="str">
        <f>データ!$J$6</f>
        <v>水道事業</v>
      </c>
      <c r="J8" s="81"/>
      <c r="K8" s="81"/>
      <c r="L8" s="81"/>
      <c r="M8" s="81"/>
      <c r="N8" s="81"/>
      <c r="O8" s="82"/>
      <c r="P8" s="83" t="str">
        <f>データ!$K$6</f>
        <v>末端給水事業</v>
      </c>
      <c r="Q8" s="83"/>
      <c r="R8" s="83"/>
      <c r="S8" s="83"/>
      <c r="T8" s="83"/>
      <c r="U8" s="83"/>
      <c r="V8" s="83"/>
      <c r="W8" s="83" t="str">
        <f>データ!$L$6</f>
        <v>A6</v>
      </c>
      <c r="X8" s="83"/>
      <c r="Y8" s="83"/>
      <c r="Z8" s="83"/>
      <c r="AA8" s="83"/>
      <c r="AB8" s="83"/>
      <c r="AC8" s="83"/>
      <c r="AD8" s="83" t="str">
        <f>データ!$M$6</f>
        <v>非設置</v>
      </c>
      <c r="AE8" s="83"/>
      <c r="AF8" s="83"/>
      <c r="AG8" s="83"/>
      <c r="AH8" s="83"/>
      <c r="AI8" s="83"/>
      <c r="AJ8" s="83"/>
      <c r="AK8" s="4"/>
      <c r="AL8" s="71">
        <f>データ!$R$6</f>
        <v>25310</v>
      </c>
      <c r="AM8" s="71"/>
      <c r="AN8" s="71"/>
      <c r="AO8" s="71"/>
      <c r="AP8" s="71"/>
      <c r="AQ8" s="71"/>
      <c r="AR8" s="71"/>
      <c r="AS8" s="71"/>
      <c r="AT8" s="67">
        <f>データ!$S$6</f>
        <v>1093.56</v>
      </c>
      <c r="AU8" s="68"/>
      <c r="AV8" s="68"/>
      <c r="AW8" s="68"/>
      <c r="AX8" s="68"/>
      <c r="AY8" s="68"/>
      <c r="AZ8" s="68"/>
      <c r="BA8" s="68"/>
      <c r="BB8" s="70">
        <f>データ!$T$6</f>
        <v>23.14</v>
      </c>
      <c r="BC8" s="70"/>
      <c r="BD8" s="70"/>
      <c r="BE8" s="70"/>
      <c r="BF8" s="70"/>
      <c r="BG8" s="70"/>
      <c r="BH8" s="70"/>
      <c r="BI8" s="70"/>
      <c r="BJ8" s="3"/>
      <c r="BK8" s="3"/>
      <c r="BL8" s="74" t="s">
        <v>10</v>
      </c>
      <c r="BM8" s="75"/>
      <c r="BN8" s="8" t="s">
        <v>11</v>
      </c>
      <c r="BO8" s="9"/>
      <c r="BP8" s="9"/>
      <c r="BQ8" s="9"/>
      <c r="BR8" s="9"/>
      <c r="BS8" s="9"/>
      <c r="BT8" s="9"/>
      <c r="BU8" s="9"/>
      <c r="BV8" s="9"/>
      <c r="BW8" s="9"/>
      <c r="BX8" s="9"/>
      <c r="BY8" s="10"/>
    </row>
    <row r="9" spans="1:78" ht="18.75" customHeight="1" x14ac:dyDescent="0.15">
      <c r="A9" s="2"/>
      <c r="B9" s="76" t="s">
        <v>12</v>
      </c>
      <c r="C9" s="77"/>
      <c r="D9" s="77"/>
      <c r="E9" s="77"/>
      <c r="F9" s="77"/>
      <c r="G9" s="77"/>
      <c r="H9" s="77"/>
      <c r="I9" s="76" t="s">
        <v>13</v>
      </c>
      <c r="J9" s="77"/>
      <c r="K9" s="77"/>
      <c r="L9" s="77"/>
      <c r="M9" s="77"/>
      <c r="N9" s="77"/>
      <c r="O9" s="78"/>
      <c r="P9" s="79" t="s">
        <v>14</v>
      </c>
      <c r="Q9" s="79"/>
      <c r="R9" s="79"/>
      <c r="S9" s="79"/>
      <c r="T9" s="79"/>
      <c r="U9" s="79"/>
      <c r="V9" s="79"/>
      <c r="W9" s="79" t="s">
        <v>15</v>
      </c>
      <c r="X9" s="79"/>
      <c r="Y9" s="79"/>
      <c r="Z9" s="79"/>
      <c r="AA9" s="79"/>
      <c r="AB9" s="79"/>
      <c r="AC9" s="79"/>
      <c r="AD9" s="2"/>
      <c r="AE9" s="2"/>
      <c r="AF9" s="2"/>
      <c r="AG9" s="2"/>
      <c r="AH9" s="4"/>
      <c r="AI9" s="4"/>
      <c r="AJ9" s="4"/>
      <c r="AK9" s="4"/>
      <c r="AL9" s="79" t="s">
        <v>16</v>
      </c>
      <c r="AM9" s="79"/>
      <c r="AN9" s="79"/>
      <c r="AO9" s="79"/>
      <c r="AP9" s="79"/>
      <c r="AQ9" s="79"/>
      <c r="AR9" s="79"/>
      <c r="AS9" s="79"/>
      <c r="AT9" s="76" t="s">
        <v>17</v>
      </c>
      <c r="AU9" s="77"/>
      <c r="AV9" s="77"/>
      <c r="AW9" s="77"/>
      <c r="AX9" s="77"/>
      <c r="AY9" s="77"/>
      <c r="AZ9" s="77"/>
      <c r="BA9" s="77"/>
      <c r="BB9" s="79" t="s">
        <v>18</v>
      </c>
      <c r="BC9" s="79"/>
      <c r="BD9" s="79"/>
      <c r="BE9" s="79"/>
      <c r="BF9" s="79"/>
      <c r="BG9" s="79"/>
      <c r="BH9" s="79"/>
      <c r="BI9" s="79"/>
      <c r="BJ9" s="3"/>
      <c r="BK9" s="3"/>
      <c r="BL9" s="65" t="s">
        <v>19</v>
      </c>
      <c r="BM9" s="66"/>
      <c r="BN9" s="11" t="s">
        <v>20</v>
      </c>
      <c r="BO9" s="12"/>
      <c r="BP9" s="12"/>
      <c r="BQ9" s="12"/>
      <c r="BR9" s="12"/>
      <c r="BS9" s="12"/>
      <c r="BT9" s="12"/>
      <c r="BU9" s="12"/>
      <c r="BV9" s="12"/>
      <c r="BW9" s="12"/>
      <c r="BX9" s="12"/>
      <c r="BY9" s="13"/>
    </row>
    <row r="10" spans="1:78" ht="18.75" customHeight="1" x14ac:dyDescent="0.15">
      <c r="A10" s="2"/>
      <c r="B10" s="67" t="str">
        <f>データ!$N$6</f>
        <v>-</v>
      </c>
      <c r="C10" s="68"/>
      <c r="D10" s="68"/>
      <c r="E10" s="68"/>
      <c r="F10" s="68"/>
      <c r="G10" s="68"/>
      <c r="H10" s="68"/>
      <c r="I10" s="67">
        <f>データ!$O$6</f>
        <v>51.3</v>
      </c>
      <c r="J10" s="68"/>
      <c r="K10" s="68"/>
      <c r="L10" s="68"/>
      <c r="M10" s="68"/>
      <c r="N10" s="68"/>
      <c r="O10" s="69"/>
      <c r="P10" s="70">
        <f>データ!$P$6</f>
        <v>64.3</v>
      </c>
      <c r="Q10" s="70"/>
      <c r="R10" s="70"/>
      <c r="S10" s="70"/>
      <c r="T10" s="70"/>
      <c r="U10" s="70"/>
      <c r="V10" s="70"/>
      <c r="W10" s="71">
        <f>データ!$Q$6</f>
        <v>3795</v>
      </c>
      <c r="X10" s="71"/>
      <c r="Y10" s="71"/>
      <c r="Z10" s="71"/>
      <c r="AA10" s="71"/>
      <c r="AB10" s="71"/>
      <c r="AC10" s="71"/>
      <c r="AD10" s="2"/>
      <c r="AE10" s="2"/>
      <c r="AF10" s="2"/>
      <c r="AG10" s="2"/>
      <c r="AH10" s="4"/>
      <c r="AI10" s="4"/>
      <c r="AJ10" s="4"/>
      <c r="AK10" s="4"/>
      <c r="AL10" s="71">
        <f>データ!$U$6</f>
        <v>16130</v>
      </c>
      <c r="AM10" s="71"/>
      <c r="AN10" s="71"/>
      <c r="AO10" s="71"/>
      <c r="AP10" s="71"/>
      <c r="AQ10" s="71"/>
      <c r="AR10" s="71"/>
      <c r="AS10" s="71"/>
      <c r="AT10" s="67">
        <f>データ!$V$6</f>
        <v>75.38</v>
      </c>
      <c r="AU10" s="68"/>
      <c r="AV10" s="68"/>
      <c r="AW10" s="68"/>
      <c r="AX10" s="68"/>
      <c r="AY10" s="68"/>
      <c r="AZ10" s="68"/>
      <c r="BA10" s="68"/>
      <c r="BB10" s="70">
        <f>データ!$W$6</f>
        <v>213.98</v>
      </c>
      <c r="BC10" s="70"/>
      <c r="BD10" s="70"/>
      <c r="BE10" s="70"/>
      <c r="BF10" s="70"/>
      <c r="BG10" s="70"/>
      <c r="BH10" s="70"/>
      <c r="BI10" s="70"/>
      <c r="BJ10" s="2"/>
      <c r="BK10" s="2"/>
      <c r="BL10" s="72" t="s">
        <v>21</v>
      </c>
      <c r="BM10" s="73"/>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25</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113</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114</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112</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BsVbh0B+7Jkiw+ZwSyQcfjDOEpSiCZJQUY4Eg4LafgCULE7bDGEzovL5SqQSnqhijptg8JdWNAoKyYxIMTF2tg==" saltValue="CWDXSqhw+0booI8G/Wm/A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88" t="s">
        <v>50</v>
      </c>
      <c r="I3" s="89"/>
      <c r="J3" s="89"/>
      <c r="K3" s="89"/>
      <c r="L3" s="89"/>
      <c r="M3" s="89"/>
      <c r="N3" s="89"/>
      <c r="O3" s="89"/>
      <c r="P3" s="89"/>
      <c r="Q3" s="89"/>
      <c r="R3" s="89"/>
      <c r="S3" s="89"/>
      <c r="T3" s="89"/>
      <c r="U3" s="89"/>
      <c r="V3" s="89"/>
      <c r="W3" s="90"/>
      <c r="X3" s="94" t="s">
        <v>51</v>
      </c>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t="s">
        <v>52</v>
      </c>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row>
    <row r="4" spans="1:144" x14ac:dyDescent="0.15">
      <c r="A4" s="29" t="s">
        <v>53</v>
      </c>
      <c r="B4" s="31"/>
      <c r="C4" s="31"/>
      <c r="D4" s="31"/>
      <c r="E4" s="31"/>
      <c r="F4" s="31"/>
      <c r="G4" s="31"/>
      <c r="H4" s="91"/>
      <c r="I4" s="92"/>
      <c r="J4" s="92"/>
      <c r="K4" s="92"/>
      <c r="L4" s="92"/>
      <c r="M4" s="92"/>
      <c r="N4" s="92"/>
      <c r="O4" s="92"/>
      <c r="P4" s="92"/>
      <c r="Q4" s="92"/>
      <c r="R4" s="92"/>
      <c r="S4" s="92"/>
      <c r="T4" s="92"/>
      <c r="U4" s="92"/>
      <c r="V4" s="92"/>
      <c r="W4" s="93"/>
      <c r="X4" s="87" t="s">
        <v>54</v>
      </c>
      <c r="Y4" s="87"/>
      <c r="Z4" s="87"/>
      <c r="AA4" s="87"/>
      <c r="AB4" s="87"/>
      <c r="AC4" s="87"/>
      <c r="AD4" s="87"/>
      <c r="AE4" s="87"/>
      <c r="AF4" s="87"/>
      <c r="AG4" s="87"/>
      <c r="AH4" s="87"/>
      <c r="AI4" s="87" t="s">
        <v>55</v>
      </c>
      <c r="AJ4" s="87"/>
      <c r="AK4" s="87"/>
      <c r="AL4" s="87"/>
      <c r="AM4" s="87"/>
      <c r="AN4" s="87"/>
      <c r="AO4" s="87"/>
      <c r="AP4" s="87"/>
      <c r="AQ4" s="87"/>
      <c r="AR4" s="87"/>
      <c r="AS4" s="87"/>
      <c r="AT4" s="87" t="s">
        <v>56</v>
      </c>
      <c r="AU4" s="87"/>
      <c r="AV4" s="87"/>
      <c r="AW4" s="87"/>
      <c r="AX4" s="87"/>
      <c r="AY4" s="87"/>
      <c r="AZ4" s="87"/>
      <c r="BA4" s="87"/>
      <c r="BB4" s="87"/>
      <c r="BC4" s="87"/>
      <c r="BD4" s="87"/>
      <c r="BE4" s="87" t="s">
        <v>57</v>
      </c>
      <c r="BF4" s="87"/>
      <c r="BG4" s="87"/>
      <c r="BH4" s="87"/>
      <c r="BI4" s="87"/>
      <c r="BJ4" s="87"/>
      <c r="BK4" s="87"/>
      <c r="BL4" s="87"/>
      <c r="BM4" s="87"/>
      <c r="BN4" s="87"/>
      <c r="BO4" s="87"/>
      <c r="BP4" s="87" t="s">
        <v>58</v>
      </c>
      <c r="BQ4" s="87"/>
      <c r="BR4" s="87"/>
      <c r="BS4" s="87"/>
      <c r="BT4" s="87"/>
      <c r="BU4" s="87"/>
      <c r="BV4" s="87"/>
      <c r="BW4" s="87"/>
      <c r="BX4" s="87"/>
      <c r="BY4" s="87"/>
      <c r="BZ4" s="87"/>
      <c r="CA4" s="87" t="s">
        <v>59</v>
      </c>
      <c r="CB4" s="87"/>
      <c r="CC4" s="87"/>
      <c r="CD4" s="87"/>
      <c r="CE4" s="87"/>
      <c r="CF4" s="87"/>
      <c r="CG4" s="87"/>
      <c r="CH4" s="87"/>
      <c r="CI4" s="87"/>
      <c r="CJ4" s="87"/>
      <c r="CK4" s="87"/>
      <c r="CL4" s="87" t="s">
        <v>60</v>
      </c>
      <c r="CM4" s="87"/>
      <c r="CN4" s="87"/>
      <c r="CO4" s="87"/>
      <c r="CP4" s="87"/>
      <c r="CQ4" s="87"/>
      <c r="CR4" s="87"/>
      <c r="CS4" s="87"/>
      <c r="CT4" s="87"/>
      <c r="CU4" s="87"/>
      <c r="CV4" s="87"/>
      <c r="CW4" s="87" t="s">
        <v>61</v>
      </c>
      <c r="CX4" s="87"/>
      <c r="CY4" s="87"/>
      <c r="CZ4" s="87"/>
      <c r="DA4" s="87"/>
      <c r="DB4" s="87"/>
      <c r="DC4" s="87"/>
      <c r="DD4" s="87"/>
      <c r="DE4" s="87"/>
      <c r="DF4" s="87"/>
      <c r="DG4" s="87"/>
      <c r="DH4" s="87" t="s">
        <v>62</v>
      </c>
      <c r="DI4" s="87"/>
      <c r="DJ4" s="87"/>
      <c r="DK4" s="87"/>
      <c r="DL4" s="87"/>
      <c r="DM4" s="87"/>
      <c r="DN4" s="87"/>
      <c r="DO4" s="87"/>
      <c r="DP4" s="87"/>
      <c r="DQ4" s="87"/>
      <c r="DR4" s="87"/>
      <c r="DS4" s="87" t="s">
        <v>63</v>
      </c>
      <c r="DT4" s="87"/>
      <c r="DU4" s="87"/>
      <c r="DV4" s="87"/>
      <c r="DW4" s="87"/>
      <c r="DX4" s="87"/>
      <c r="DY4" s="87"/>
      <c r="DZ4" s="87"/>
      <c r="EA4" s="87"/>
      <c r="EB4" s="87"/>
      <c r="EC4" s="87"/>
      <c r="ED4" s="87" t="s">
        <v>64</v>
      </c>
      <c r="EE4" s="87"/>
      <c r="EF4" s="87"/>
      <c r="EG4" s="87"/>
      <c r="EH4" s="87"/>
      <c r="EI4" s="87"/>
      <c r="EJ4" s="87"/>
      <c r="EK4" s="87"/>
      <c r="EL4" s="87"/>
      <c r="EM4" s="87"/>
      <c r="EN4" s="87"/>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52159</v>
      </c>
      <c r="D6" s="34">
        <f t="shared" si="3"/>
        <v>46</v>
      </c>
      <c r="E6" s="34">
        <f t="shared" si="3"/>
        <v>1</v>
      </c>
      <c r="F6" s="34">
        <f t="shared" si="3"/>
        <v>0</v>
      </c>
      <c r="G6" s="34">
        <f t="shared" si="3"/>
        <v>1</v>
      </c>
      <c r="H6" s="34" t="str">
        <f t="shared" si="3"/>
        <v>秋田県　仙北市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51.3</v>
      </c>
      <c r="P6" s="35">
        <f t="shared" si="3"/>
        <v>64.3</v>
      </c>
      <c r="Q6" s="35">
        <f t="shared" si="3"/>
        <v>3795</v>
      </c>
      <c r="R6" s="35">
        <f t="shared" si="3"/>
        <v>25310</v>
      </c>
      <c r="S6" s="35">
        <f t="shared" si="3"/>
        <v>1093.56</v>
      </c>
      <c r="T6" s="35">
        <f t="shared" si="3"/>
        <v>23.14</v>
      </c>
      <c r="U6" s="35">
        <f t="shared" si="3"/>
        <v>16130</v>
      </c>
      <c r="V6" s="35">
        <f t="shared" si="3"/>
        <v>75.38</v>
      </c>
      <c r="W6" s="35">
        <f t="shared" si="3"/>
        <v>213.98</v>
      </c>
      <c r="X6" s="36">
        <f>IF(X7="",NA(),X7)</f>
        <v>111.12</v>
      </c>
      <c r="Y6" s="36">
        <f t="shared" ref="Y6:AG6" si="4">IF(Y7="",NA(),Y7)</f>
        <v>104.07</v>
      </c>
      <c r="Z6" s="36">
        <f t="shared" si="4"/>
        <v>89.82</v>
      </c>
      <c r="AA6" s="36">
        <f t="shared" si="4"/>
        <v>88.06</v>
      </c>
      <c r="AB6" s="36">
        <f t="shared" si="4"/>
        <v>81</v>
      </c>
      <c r="AC6" s="36">
        <f t="shared" si="4"/>
        <v>111.34</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5">
        <f t="shared" si="5"/>
        <v>0</v>
      </c>
      <c r="AN6" s="36">
        <f t="shared" si="5"/>
        <v>10.130000000000001</v>
      </c>
      <c r="AO6" s="36">
        <f t="shared" si="5"/>
        <v>2.64</v>
      </c>
      <c r="AP6" s="36">
        <f t="shared" si="5"/>
        <v>3.16</v>
      </c>
      <c r="AQ6" s="36">
        <f t="shared" si="5"/>
        <v>3.59</v>
      </c>
      <c r="AR6" s="36">
        <f t="shared" si="5"/>
        <v>3.98</v>
      </c>
      <c r="AS6" s="35" t="str">
        <f>IF(AS7="","",IF(AS7="-","【-】","【"&amp;SUBSTITUTE(TEXT(AS7,"#,##0.00"),"-","△")&amp;"】"))</f>
        <v>【1.15】</v>
      </c>
      <c r="AT6" s="36">
        <f>IF(AT7="",NA(),AT7)</f>
        <v>319.12</v>
      </c>
      <c r="AU6" s="36">
        <f t="shared" ref="AU6:BC6" si="6">IF(AU7="",NA(),AU7)</f>
        <v>259.51</v>
      </c>
      <c r="AV6" s="36">
        <f t="shared" si="6"/>
        <v>255.8</v>
      </c>
      <c r="AW6" s="36">
        <f t="shared" si="6"/>
        <v>234.48</v>
      </c>
      <c r="AX6" s="36">
        <f t="shared" si="6"/>
        <v>166.49</v>
      </c>
      <c r="AY6" s="36">
        <f t="shared" si="6"/>
        <v>388.67</v>
      </c>
      <c r="AZ6" s="36">
        <f t="shared" si="6"/>
        <v>359.47</v>
      </c>
      <c r="BA6" s="36">
        <f t="shared" si="6"/>
        <v>369.69</v>
      </c>
      <c r="BB6" s="36">
        <f t="shared" si="6"/>
        <v>379.08</v>
      </c>
      <c r="BC6" s="36">
        <f t="shared" si="6"/>
        <v>367.55</v>
      </c>
      <c r="BD6" s="35" t="str">
        <f>IF(BD7="","",IF(BD7="-","【-】","【"&amp;SUBSTITUTE(TEXT(BD7,"#,##0.00"),"-","△")&amp;"】"))</f>
        <v>【260.31】</v>
      </c>
      <c r="BE6" s="36">
        <f>IF(BE7="",NA(),BE7)</f>
        <v>603.04</v>
      </c>
      <c r="BF6" s="36">
        <f t="shared" ref="BF6:BN6" si="7">IF(BF7="",NA(),BF7)</f>
        <v>1077.08</v>
      </c>
      <c r="BG6" s="36">
        <f t="shared" si="7"/>
        <v>1037.1500000000001</v>
      </c>
      <c r="BH6" s="36">
        <f t="shared" si="7"/>
        <v>1014.15</v>
      </c>
      <c r="BI6" s="36">
        <f t="shared" si="7"/>
        <v>1096.4100000000001</v>
      </c>
      <c r="BJ6" s="36">
        <f t="shared" si="7"/>
        <v>422.5</v>
      </c>
      <c r="BK6" s="36">
        <f t="shared" si="7"/>
        <v>401.79</v>
      </c>
      <c r="BL6" s="36">
        <f t="shared" si="7"/>
        <v>402.99</v>
      </c>
      <c r="BM6" s="36">
        <f t="shared" si="7"/>
        <v>398.98</v>
      </c>
      <c r="BN6" s="36">
        <f t="shared" si="7"/>
        <v>418.68</v>
      </c>
      <c r="BO6" s="35" t="str">
        <f>IF(BO7="","",IF(BO7="-","【-】","【"&amp;SUBSTITUTE(TEXT(BO7,"#,##0.00"),"-","△")&amp;"】"))</f>
        <v>【275.67】</v>
      </c>
      <c r="BP6" s="36">
        <f>IF(BP7="",NA(),BP7)</f>
        <v>104.91</v>
      </c>
      <c r="BQ6" s="36">
        <f t="shared" ref="BQ6:BY6" si="8">IF(BQ7="",NA(),BQ7)</f>
        <v>76.73</v>
      </c>
      <c r="BR6" s="36">
        <f t="shared" si="8"/>
        <v>77.709999999999994</v>
      </c>
      <c r="BS6" s="36">
        <f t="shared" si="8"/>
        <v>75.64</v>
      </c>
      <c r="BT6" s="36">
        <f t="shared" si="8"/>
        <v>67.62</v>
      </c>
      <c r="BU6" s="36">
        <f t="shared" si="8"/>
        <v>101.64</v>
      </c>
      <c r="BV6" s="36">
        <f t="shared" si="8"/>
        <v>100.12</v>
      </c>
      <c r="BW6" s="36">
        <f t="shared" si="8"/>
        <v>98.66</v>
      </c>
      <c r="BX6" s="36">
        <f t="shared" si="8"/>
        <v>98.64</v>
      </c>
      <c r="BY6" s="36">
        <f t="shared" si="8"/>
        <v>94.78</v>
      </c>
      <c r="BZ6" s="35" t="str">
        <f>IF(BZ7="","",IF(BZ7="-","【-】","【"&amp;SUBSTITUTE(TEXT(BZ7,"#,##0.00"),"-","△")&amp;"】"))</f>
        <v>【100.05】</v>
      </c>
      <c r="CA6" s="36">
        <f>IF(CA7="",NA(),CA7)</f>
        <v>181.44</v>
      </c>
      <c r="CB6" s="36">
        <f t="shared" ref="CB6:CJ6" si="9">IF(CB7="",NA(),CB7)</f>
        <v>249.83</v>
      </c>
      <c r="CC6" s="36">
        <f t="shared" si="9"/>
        <v>243.72</v>
      </c>
      <c r="CD6" s="36">
        <f t="shared" si="9"/>
        <v>252.36</v>
      </c>
      <c r="CE6" s="36">
        <f t="shared" si="9"/>
        <v>268.77999999999997</v>
      </c>
      <c r="CF6" s="36">
        <f t="shared" si="9"/>
        <v>179.16</v>
      </c>
      <c r="CG6" s="36">
        <f t="shared" si="9"/>
        <v>174.97</v>
      </c>
      <c r="CH6" s="36">
        <f t="shared" si="9"/>
        <v>178.59</v>
      </c>
      <c r="CI6" s="36">
        <f t="shared" si="9"/>
        <v>178.92</v>
      </c>
      <c r="CJ6" s="36">
        <f t="shared" si="9"/>
        <v>181.3</v>
      </c>
      <c r="CK6" s="35" t="str">
        <f>IF(CK7="","",IF(CK7="-","【-】","【"&amp;SUBSTITUTE(TEXT(CK7,"#,##0.00"),"-","△")&amp;"】"))</f>
        <v>【166.40】</v>
      </c>
      <c r="CL6" s="36">
        <f>IF(CL7="",NA(),CL7)</f>
        <v>48.58</v>
      </c>
      <c r="CM6" s="36">
        <f t="shared" ref="CM6:CU6" si="10">IF(CM7="",NA(),CM7)</f>
        <v>50</v>
      </c>
      <c r="CN6" s="36">
        <f t="shared" si="10"/>
        <v>51.65</v>
      </c>
      <c r="CO6" s="36">
        <f t="shared" si="10"/>
        <v>56.65</v>
      </c>
      <c r="CP6" s="36">
        <f t="shared" si="10"/>
        <v>58.33</v>
      </c>
      <c r="CQ6" s="36">
        <f t="shared" si="10"/>
        <v>54.24</v>
      </c>
      <c r="CR6" s="36">
        <f t="shared" si="10"/>
        <v>55.63</v>
      </c>
      <c r="CS6" s="36">
        <f t="shared" si="10"/>
        <v>55.03</v>
      </c>
      <c r="CT6" s="36">
        <f t="shared" si="10"/>
        <v>55.14</v>
      </c>
      <c r="CU6" s="36">
        <f t="shared" si="10"/>
        <v>55.89</v>
      </c>
      <c r="CV6" s="35" t="str">
        <f>IF(CV7="","",IF(CV7="-","【-】","【"&amp;SUBSTITUTE(TEXT(CV7,"#,##0.00"),"-","△")&amp;"】"))</f>
        <v>【60.69】</v>
      </c>
      <c r="CW6" s="36">
        <f>IF(CW7="",NA(),CW7)</f>
        <v>59.15</v>
      </c>
      <c r="CX6" s="36">
        <f t="shared" ref="CX6:DF6" si="11">IF(CX7="",NA(),CX7)</f>
        <v>59.43</v>
      </c>
      <c r="CY6" s="36">
        <f t="shared" si="11"/>
        <v>59.37</v>
      </c>
      <c r="CZ6" s="36">
        <f t="shared" si="11"/>
        <v>52.95</v>
      </c>
      <c r="DA6" s="36">
        <f t="shared" si="11"/>
        <v>50.17</v>
      </c>
      <c r="DB6" s="36">
        <f t="shared" si="11"/>
        <v>81.680000000000007</v>
      </c>
      <c r="DC6" s="36">
        <f t="shared" si="11"/>
        <v>82.04</v>
      </c>
      <c r="DD6" s="36">
        <f t="shared" si="11"/>
        <v>81.900000000000006</v>
      </c>
      <c r="DE6" s="36">
        <f t="shared" si="11"/>
        <v>81.39</v>
      </c>
      <c r="DF6" s="36">
        <f t="shared" si="11"/>
        <v>81.27</v>
      </c>
      <c r="DG6" s="35" t="str">
        <f>IF(DG7="","",IF(DG7="-","【-】","【"&amp;SUBSTITUTE(TEXT(DG7,"#,##0.00"),"-","△")&amp;"】"))</f>
        <v>【89.82】</v>
      </c>
      <c r="DH6" s="36">
        <f>IF(DH7="",NA(),DH7)</f>
        <v>50.83</v>
      </c>
      <c r="DI6" s="36">
        <f t="shared" ref="DI6:DQ6" si="12">IF(DI7="",NA(),DI7)</f>
        <v>35.619999999999997</v>
      </c>
      <c r="DJ6" s="36">
        <f t="shared" si="12"/>
        <v>37.33</v>
      </c>
      <c r="DK6" s="36">
        <f t="shared" si="12"/>
        <v>39.86</v>
      </c>
      <c r="DL6" s="36">
        <f t="shared" si="12"/>
        <v>39.58</v>
      </c>
      <c r="DM6" s="36">
        <f t="shared" si="12"/>
        <v>48.14</v>
      </c>
      <c r="DN6" s="36">
        <f t="shared" si="12"/>
        <v>48.05</v>
      </c>
      <c r="DO6" s="36">
        <f t="shared" si="12"/>
        <v>48.87</v>
      </c>
      <c r="DP6" s="36">
        <f t="shared" si="12"/>
        <v>49.92</v>
      </c>
      <c r="DQ6" s="36">
        <f t="shared" si="12"/>
        <v>50.63</v>
      </c>
      <c r="DR6" s="35" t="str">
        <f>IF(DR7="","",IF(DR7="-","【-】","【"&amp;SUBSTITUTE(TEXT(DR7,"#,##0.00"),"-","△")&amp;"】"))</f>
        <v>【50.19】</v>
      </c>
      <c r="DS6" s="36">
        <f>IF(DS7="",NA(),DS7)</f>
        <v>13.86</v>
      </c>
      <c r="DT6" s="36">
        <f t="shared" ref="DT6:EB6" si="13">IF(DT7="",NA(),DT7)</f>
        <v>28.26</v>
      </c>
      <c r="DU6" s="36">
        <f t="shared" si="13"/>
        <v>34.65</v>
      </c>
      <c r="DV6" s="36">
        <f t="shared" si="13"/>
        <v>33.65</v>
      </c>
      <c r="DW6" s="36">
        <f t="shared" si="13"/>
        <v>33.96</v>
      </c>
      <c r="DX6" s="36">
        <f t="shared" si="13"/>
        <v>11.13</v>
      </c>
      <c r="DY6" s="36">
        <f t="shared" si="13"/>
        <v>13.39</v>
      </c>
      <c r="DZ6" s="36">
        <f t="shared" si="13"/>
        <v>14.85</v>
      </c>
      <c r="EA6" s="36">
        <f t="shared" si="13"/>
        <v>16.88</v>
      </c>
      <c r="EB6" s="36">
        <f t="shared" si="13"/>
        <v>18.28</v>
      </c>
      <c r="EC6" s="35" t="str">
        <f>IF(EC7="","",IF(EC7="-","【-】","【"&amp;SUBSTITUTE(TEXT(EC7,"#,##0.00"),"-","△")&amp;"】"))</f>
        <v>【20.63】</v>
      </c>
      <c r="ED6" s="36">
        <f>IF(ED7="",NA(),ED7)</f>
        <v>2.41</v>
      </c>
      <c r="EE6" s="36">
        <f t="shared" ref="EE6:EM6" si="14">IF(EE7="",NA(),EE7)</f>
        <v>2.48</v>
      </c>
      <c r="EF6" s="36">
        <f t="shared" si="14"/>
        <v>0.45</v>
      </c>
      <c r="EG6" s="36">
        <f t="shared" si="14"/>
        <v>0.11</v>
      </c>
      <c r="EH6" s="36">
        <f t="shared" si="14"/>
        <v>1.61</v>
      </c>
      <c r="EI6" s="36">
        <f t="shared" si="14"/>
        <v>0.47</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52159</v>
      </c>
      <c r="D7" s="38">
        <v>46</v>
      </c>
      <c r="E7" s="38">
        <v>1</v>
      </c>
      <c r="F7" s="38">
        <v>0</v>
      </c>
      <c r="G7" s="38">
        <v>1</v>
      </c>
      <c r="H7" s="38" t="s">
        <v>93</v>
      </c>
      <c r="I7" s="38" t="s">
        <v>94</v>
      </c>
      <c r="J7" s="38" t="s">
        <v>95</v>
      </c>
      <c r="K7" s="38" t="s">
        <v>96</v>
      </c>
      <c r="L7" s="38" t="s">
        <v>97</v>
      </c>
      <c r="M7" s="38" t="s">
        <v>98</v>
      </c>
      <c r="N7" s="39" t="s">
        <v>99</v>
      </c>
      <c r="O7" s="39">
        <v>51.3</v>
      </c>
      <c r="P7" s="39">
        <v>64.3</v>
      </c>
      <c r="Q7" s="39">
        <v>3795</v>
      </c>
      <c r="R7" s="39">
        <v>25310</v>
      </c>
      <c r="S7" s="39">
        <v>1093.56</v>
      </c>
      <c r="T7" s="39">
        <v>23.14</v>
      </c>
      <c r="U7" s="39">
        <v>16130</v>
      </c>
      <c r="V7" s="39">
        <v>75.38</v>
      </c>
      <c r="W7" s="39">
        <v>213.98</v>
      </c>
      <c r="X7" s="39">
        <v>111.12</v>
      </c>
      <c r="Y7" s="39">
        <v>104.07</v>
      </c>
      <c r="Z7" s="39">
        <v>89.82</v>
      </c>
      <c r="AA7" s="39">
        <v>88.06</v>
      </c>
      <c r="AB7" s="39">
        <v>81</v>
      </c>
      <c r="AC7" s="39">
        <v>111.34</v>
      </c>
      <c r="AD7" s="39">
        <v>110.05</v>
      </c>
      <c r="AE7" s="39">
        <v>108.87</v>
      </c>
      <c r="AF7" s="39">
        <v>108.61</v>
      </c>
      <c r="AG7" s="39">
        <v>108.35</v>
      </c>
      <c r="AH7" s="39">
        <v>110.27</v>
      </c>
      <c r="AI7" s="39">
        <v>0</v>
      </c>
      <c r="AJ7" s="39">
        <v>0</v>
      </c>
      <c r="AK7" s="39">
        <v>0</v>
      </c>
      <c r="AL7" s="39">
        <v>0</v>
      </c>
      <c r="AM7" s="39">
        <v>0</v>
      </c>
      <c r="AN7" s="39">
        <v>10.130000000000001</v>
      </c>
      <c r="AO7" s="39">
        <v>2.64</v>
      </c>
      <c r="AP7" s="39">
        <v>3.16</v>
      </c>
      <c r="AQ7" s="39">
        <v>3.59</v>
      </c>
      <c r="AR7" s="39">
        <v>3.98</v>
      </c>
      <c r="AS7" s="39">
        <v>1.1499999999999999</v>
      </c>
      <c r="AT7" s="39">
        <v>319.12</v>
      </c>
      <c r="AU7" s="39">
        <v>259.51</v>
      </c>
      <c r="AV7" s="39">
        <v>255.8</v>
      </c>
      <c r="AW7" s="39">
        <v>234.48</v>
      </c>
      <c r="AX7" s="39">
        <v>166.49</v>
      </c>
      <c r="AY7" s="39">
        <v>388.67</v>
      </c>
      <c r="AZ7" s="39">
        <v>359.47</v>
      </c>
      <c r="BA7" s="39">
        <v>369.69</v>
      </c>
      <c r="BB7" s="39">
        <v>379.08</v>
      </c>
      <c r="BC7" s="39">
        <v>367.55</v>
      </c>
      <c r="BD7" s="39">
        <v>260.31</v>
      </c>
      <c r="BE7" s="39">
        <v>603.04</v>
      </c>
      <c r="BF7" s="39">
        <v>1077.08</v>
      </c>
      <c r="BG7" s="39">
        <v>1037.1500000000001</v>
      </c>
      <c r="BH7" s="39">
        <v>1014.15</v>
      </c>
      <c r="BI7" s="39">
        <v>1096.4100000000001</v>
      </c>
      <c r="BJ7" s="39">
        <v>422.5</v>
      </c>
      <c r="BK7" s="39">
        <v>401.79</v>
      </c>
      <c r="BL7" s="39">
        <v>402.99</v>
      </c>
      <c r="BM7" s="39">
        <v>398.98</v>
      </c>
      <c r="BN7" s="39">
        <v>418.68</v>
      </c>
      <c r="BO7" s="39">
        <v>275.67</v>
      </c>
      <c r="BP7" s="39">
        <v>104.91</v>
      </c>
      <c r="BQ7" s="39">
        <v>76.73</v>
      </c>
      <c r="BR7" s="39">
        <v>77.709999999999994</v>
      </c>
      <c r="BS7" s="39">
        <v>75.64</v>
      </c>
      <c r="BT7" s="39">
        <v>67.62</v>
      </c>
      <c r="BU7" s="39">
        <v>101.64</v>
      </c>
      <c r="BV7" s="39">
        <v>100.12</v>
      </c>
      <c r="BW7" s="39">
        <v>98.66</v>
      </c>
      <c r="BX7" s="39">
        <v>98.64</v>
      </c>
      <c r="BY7" s="39">
        <v>94.78</v>
      </c>
      <c r="BZ7" s="39">
        <v>100.05</v>
      </c>
      <c r="CA7" s="39">
        <v>181.44</v>
      </c>
      <c r="CB7" s="39">
        <v>249.83</v>
      </c>
      <c r="CC7" s="39">
        <v>243.72</v>
      </c>
      <c r="CD7" s="39">
        <v>252.36</v>
      </c>
      <c r="CE7" s="39">
        <v>268.77999999999997</v>
      </c>
      <c r="CF7" s="39">
        <v>179.16</v>
      </c>
      <c r="CG7" s="39">
        <v>174.97</v>
      </c>
      <c r="CH7" s="39">
        <v>178.59</v>
      </c>
      <c r="CI7" s="39">
        <v>178.92</v>
      </c>
      <c r="CJ7" s="39">
        <v>181.3</v>
      </c>
      <c r="CK7" s="39">
        <v>166.4</v>
      </c>
      <c r="CL7" s="39">
        <v>48.58</v>
      </c>
      <c r="CM7" s="39">
        <v>50</v>
      </c>
      <c r="CN7" s="39">
        <v>51.65</v>
      </c>
      <c r="CO7" s="39">
        <v>56.65</v>
      </c>
      <c r="CP7" s="39">
        <v>58.33</v>
      </c>
      <c r="CQ7" s="39">
        <v>54.24</v>
      </c>
      <c r="CR7" s="39">
        <v>55.63</v>
      </c>
      <c r="CS7" s="39">
        <v>55.03</v>
      </c>
      <c r="CT7" s="39">
        <v>55.14</v>
      </c>
      <c r="CU7" s="39">
        <v>55.89</v>
      </c>
      <c r="CV7" s="39">
        <v>60.69</v>
      </c>
      <c r="CW7" s="39">
        <v>59.15</v>
      </c>
      <c r="CX7" s="39">
        <v>59.43</v>
      </c>
      <c r="CY7" s="39">
        <v>59.37</v>
      </c>
      <c r="CZ7" s="39">
        <v>52.95</v>
      </c>
      <c r="DA7" s="39">
        <v>50.17</v>
      </c>
      <c r="DB7" s="39">
        <v>81.680000000000007</v>
      </c>
      <c r="DC7" s="39">
        <v>82.04</v>
      </c>
      <c r="DD7" s="39">
        <v>81.900000000000006</v>
      </c>
      <c r="DE7" s="39">
        <v>81.39</v>
      </c>
      <c r="DF7" s="39">
        <v>81.27</v>
      </c>
      <c r="DG7" s="39">
        <v>89.82</v>
      </c>
      <c r="DH7" s="39">
        <v>50.83</v>
      </c>
      <c r="DI7" s="39">
        <v>35.619999999999997</v>
      </c>
      <c r="DJ7" s="39">
        <v>37.33</v>
      </c>
      <c r="DK7" s="39">
        <v>39.86</v>
      </c>
      <c r="DL7" s="39">
        <v>39.58</v>
      </c>
      <c r="DM7" s="39">
        <v>48.14</v>
      </c>
      <c r="DN7" s="39">
        <v>48.05</v>
      </c>
      <c r="DO7" s="39">
        <v>48.87</v>
      </c>
      <c r="DP7" s="39">
        <v>49.92</v>
      </c>
      <c r="DQ7" s="39">
        <v>50.63</v>
      </c>
      <c r="DR7" s="39">
        <v>50.19</v>
      </c>
      <c r="DS7" s="39">
        <v>13.86</v>
      </c>
      <c r="DT7" s="39">
        <v>28.26</v>
      </c>
      <c r="DU7" s="39">
        <v>34.65</v>
      </c>
      <c r="DV7" s="39">
        <v>33.65</v>
      </c>
      <c r="DW7" s="39">
        <v>33.96</v>
      </c>
      <c r="DX7" s="39">
        <v>11.13</v>
      </c>
      <c r="DY7" s="39">
        <v>13.39</v>
      </c>
      <c r="DZ7" s="39">
        <v>14.85</v>
      </c>
      <c r="EA7" s="39">
        <v>16.88</v>
      </c>
      <c r="EB7" s="39">
        <v>18.28</v>
      </c>
      <c r="EC7" s="39">
        <v>20.63</v>
      </c>
      <c r="ED7" s="39">
        <v>2.41</v>
      </c>
      <c r="EE7" s="39">
        <v>2.48</v>
      </c>
      <c r="EF7" s="39">
        <v>0.45</v>
      </c>
      <c r="EG7" s="39">
        <v>0.11</v>
      </c>
      <c r="EH7" s="39">
        <v>1.61</v>
      </c>
      <c r="EI7" s="39">
        <v>0.47</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107</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2022-09-21T04:28:57Z</dcterms:created>
  <dcterms:modified xsi:type="dcterms:W3CDTF">2022-09-21T04:28:58Z</dcterms:modified>
</cp:coreProperties>
</file>