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2能代市\"/>
    </mc:Choice>
  </mc:AlternateContent>
  <xr:revisionPtr revIDLastSave="0" documentId="8_{15F39757-5529-4826-9BDB-2E643F118D0B}" xr6:coauthVersionLast="47" xr6:coauthVersionMax="47" xr10:uidLastSave="{00000000-0000-0000-0000-000000000000}"/>
  <workbookProtection workbookAlgorithmName="SHA-512" workbookHashValue="EGzW5E+2/t4SjH7/AvJglc8oomNz9zLxf/r1RtKGvPaa7YK3V4ggKMg7O2bmmPHSazBzHlSJ+u0o+HF8fAuKKA==" workbookSaltValue="CGbZ1bYfnPJse5mD2k5Axg=="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N6" i="5"/>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T8" i="4"/>
  <c r="AD8" i="4"/>
  <c r="W8" i="4"/>
  <c r="P8" i="4"/>
  <c r="B8" i="4"/>
  <c r="B6" i="4"/>
</calcChain>
</file>

<file path=xl/sharedStrings.xml><?xml version="1.0" encoding="utf-8"?>
<sst xmlns="http://schemas.openxmlformats.org/spreadsheetml/2006/main" count="228" uniqueCount="112">
  <si>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</si>
  <si>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</si>
  <si>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</si>
  <si>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</si>
  <si>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</si>
  <si>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</si>
  <si>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</si>
  <si>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</si>
  <si>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</si>
  <si>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</si>
  <si>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</si>
  <si>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</si>
  <si>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</si>
  <si>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</si>
  <si>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</si>
  <si>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</si>
  <si>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</si>
  <si>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</si>
  <si>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</si>
  <si>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</si>
  <si>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</si>
  <si>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</si>
  <si>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</si>
  <si>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</si>
  <si>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</si>
  <si>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</si>
  <si>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</si>
  <si>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</si>
  <si>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</si>
  <si>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</si>
  <si>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</si>
  <si>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</si>
  <si>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</si>
  <si>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</si>
  <si>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</si>
  <si>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</si>
  <si>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</si>
  <si>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</si>
  <si>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</si>
  <si>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</si>
  <si>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</si>
  <si>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</si>
  <si>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</si>
  <si>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</si>
  <si>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</si>
  <si>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</si>
  <si>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</si>
  <si>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</si>
  <si>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</si>
  <si>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</si>
  <si>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</si>
  <si>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</si>
  <si>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</si>
  <si>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</si>
  <si>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</si>
  <si>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</si>
  <si>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</si>
  <si>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</si>
  <si>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</si>
  <si>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</si>
  <si>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</si>
  <si>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</si>
  <si>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</si>
  <si>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</si>
  <si>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</si>
  <si>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</si>
  <si>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</si>
  <si>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</si>
  <si>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</si>
  <si>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</si>
  <si>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</si>
  <si>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</si>
  <si>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</si>
  <si>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</si>
  <si>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</si>
  <si>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</si>
  <si>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</si>
  <si>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</si>
  <si>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</si>
  <si>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</si>
  <si>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</si>
  <si>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</si>
  <si>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</si>
  <si>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</si>
  <si>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</si>
  <si>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</si>
  <si>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</si>
  <si>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</si>
  <si>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</si>
  <si>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</si>
  <si>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</si>
  <si>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</si>
  <si>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</si>
  <si>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</si>
  <si>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</si>
  <si>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</si>
  <si>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</si>
  <si>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</si>
  <si>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</si>
  <si>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</si>
  <si>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</si>
  <si>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</si>
  <si>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</si>
  <si>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</si>
  <si>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</si>
  <si>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</si>
  <si>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</si>
  <si>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</si>
  <si>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</si>
  <si>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老朽化の著しい基幹管路の更新については、平成２５年度までに終了し、平成２６年度からは小口径の管路の更新を進めている。
　今後も法定耐用年数を越えた管路が増えていくことから、計画的かつ効率的に管路の更新事業を進めていく。
　あわせて地下漏水量を抑えるための対策として令和２年度から漏水調査を実施している。</t>
    <phoneticPr fontId="4"/>
  </si>
  <si>
    <t>　今後の経営見通しでは、給水収益の減少や費用の増加に伴い、純利益は減少していくものと考えているが、当面は安定した経営で経常利益を確保できる見込みである。
　施設整備では老朽管路の更新や区域拡張に伴う新設配水管布設等を実施しており、今後も引き続き事業費の平準化を図りながら経営状態を考慮した事業規模を検討していく。</t>
    <phoneticPr fontId="4"/>
  </si>
  <si>
    <t>　前年度に比べ経常収支比率や料金回収率が改善したものの、施設利用率や有収率が類似団体平均値より低い水準で推移しており、引き続き費用削減や、計画的な更新、修繕を続けて行く必要があると考えている。
　流動比率については、安定的な収益が確保されているため、横ばい傾向である。
　企業債残高対給水収益比率については、浄水場整備等の大規模建設改良事業が終了していることから、企業債残高は減少傾向にあるが、人口減による給水収益の減少も見込まれるため、適切な投資規模を維持していく必要があると考えている。
　給水原価については、修繕費や支払利息などの費用が減少したことにより前年度に比べ下がっている。
　有収率については、令和２年度より漏水調査を実施したことにより改善しており、引き続き漏水調査を行いながら、老朽管路の更新を実施する。
　施設利用率は、人口減少に伴う配水量の減少により類似団体平均値を下回っているが、今後の拡張事業に係る配水量や災害時等の水需要も考慮しながら、将来の適正な施設規模を検討していく。</t>
    <rPh sb="1" eb="4">
      <t>ゼンネンド</t>
    </rPh>
    <rPh sb="5" eb="6">
      <t>クラ</t>
    </rPh>
    <rPh sb="20" eb="22">
      <t>カイゼン</t>
    </rPh>
    <rPh sb="38" eb="40">
      <t>ルイジ</t>
    </rPh>
    <rPh sb="40" eb="42">
      <t>ダンタイ</t>
    </rPh>
    <rPh sb="257" eb="260">
      <t>シュウゼンヒ</t>
    </rPh>
    <rPh sb="261" eb="263">
      <t>シハライ</t>
    </rPh>
    <rPh sb="263" eb="265">
      <t>リソク</t>
    </rPh>
    <rPh sb="268" eb="270">
      <t>ヒヨウ</t>
    </rPh>
    <rPh sb="271" eb="273">
      <t>ゲンショウ</t>
    </rPh>
    <rPh sb="280" eb="283">
      <t>ゼンネンド</t>
    </rPh>
    <rPh sb="284" eb="285">
      <t>クラ</t>
    </rPh>
    <rPh sb="286" eb="287">
      <t>サ</t>
    </rPh>
    <rPh sb="325" eb="327">
      <t>カイゼン</t>
    </rPh>
    <rPh sb="332" eb="333">
      <t>ヒ</t>
    </rPh>
    <rPh sb="334" eb="335">
      <t>ツヅ</t>
    </rPh>
    <rPh sb="336" eb="338">
      <t>ロウスイ</t>
    </rPh>
    <rPh sb="338" eb="340">
      <t>チョウサ</t>
    </rPh>
    <rPh sb="341" eb="342">
      <t>オコナ</t>
    </rPh>
    <rPh sb="347" eb="349">
      <t>ロウキュウ</t>
    </rPh>
    <rPh sb="349" eb="351">
      <t>カンロ</t>
    </rPh>
    <rPh sb="352" eb="354">
      <t>コウシン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</si>
</sst>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0.44</c:v>
                </c:pt>
                <c:pt idx="1">
                  <c:v>1.1399999999999999</c:v>
                </c:pt>
                <c:pt idx="2">
                  <c:v>1.32</c:v>
                </c:pt>
                <c:pt idx="3">
                  <c:v>0.61</c:v>
                </c:pt>
                <c:pt idx="4">
                  <c:v>0.2</c:v>
                </c:pt>
              </c:numCache>
            </c:numRef>
          </c:val>
          <c:extLst>
            <c:ext xmlns:c16="http://schemas.microsoft.com/office/drawing/2014/chart" uri="{C3380CC4-5D6E-409C-BE32-E72D297353CC}">
              <c16:uniqueId val="{00000000-08A8-497E-B145-BFD043543B7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0.61</c:v>
                </c:pt>
                <c:pt idx="1">
                  <c:v>0.51</c:v>
                </c:pt>
                <c:pt idx="2">
                  <c:v>0.57999999999999996</c:v>
                </c:pt>
                <c:pt idx="3">
                  <c:v>0.54</c:v>
                </c:pt>
                <c:pt idx="4">
                  <c:v>0.56999999999999995</c:v>
                </c:pt>
              </c:numCache>
            </c:numRef>
          </c:val>
          <c:smooth val="0"/>
          <c:extLst>
            <c:ext xmlns:c16="http://schemas.microsoft.com/office/drawing/2014/chart" uri="{C3380CC4-5D6E-409C-BE32-E72D297353CC}">
              <c16:uniqueId val="{00000001-08A8-497E-B145-BFD043543B7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51.02</c:v>
                </c:pt>
                <c:pt idx="1">
                  <c:v>51.78</c:v>
                </c:pt>
                <c:pt idx="2">
                  <c:v>53.72</c:v>
                </c:pt>
                <c:pt idx="3">
                  <c:v>55.1</c:v>
                </c:pt>
                <c:pt idx="4">
                  <c:v>54.84</c:v>
                </c:pt>
              </c:numCache>
            </c:numRef>
          </c:val>
          <c:extLst>
            <c:ext xmlns:c16="http://schemas.microsoft.com/office/drawing/2014/chart" uri="{C3380CC4-5D6E-409C-BE32-E72D297353CC}">
              <c16:uniqueId val="{00000000-AD0E-46DF-A47C-0366F3B73541}"/>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59.01</c:v>
                </c:pt>
                <c:pt idx="1">
                  <c:v>60.03</c:v>
                </c:pt>
                <c:pt idx="2">
                  <c:v>59.74</c:v>
                </c:pt>
                <c:pt idx="3">
                  <c:v>59.67</c:v>
                </c:pt>
                <c:pt idx="4">
                  <c:v>60.12</c:v>
                </c:pt>
              </c:numCache>
            </c:numRef>
          </c:val>
          <c:smooth val="0"/>
          <c:extLst>
            <c:ext xmlns:c16="http://schemas.microsoft.com/office/drawing/2014/chart" uri="{C3380CC4-5D6E-409C-BE32-E72D297353CC}">
              <c16:uniqueId val="{00000001-AD0E-46DF-A47C-0366F3B73541}"/>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86.23</c:v>
                </c:pt>
                <c:pt idx="1">
                  <c:v>85.53</c:v>
                </c:pt>
                <c:pt idx="2">
                  <c:v>81.93</c:v>
                </c:pt>
                <c:pt idx="3">
                  <c:v>78.53</c:v>
                </c:pt>
                <c:pt idx="4">
                  <c:v>79.010000000000005</c:v>
                </c:pt>
              </c:numCache>
            </c:numRef>
          </c:val>
          <c:extLst>
            <c:ext xmlns:c16="http://schemas.microsoft.com/office/drawing/2014/chart" uri="{C3380CC4-5D6E-409C-BE32-E72D297353CC}">
              <c16:uniqueId val="{00000000-033A-40B0-94AE-B8E8C179437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85.37</c:v>
                </c:pt>
                <c:pt idx="1">
                  <c:v>84.81</c:v>
                </c:pt>
                <c:pt idx="2">
                  <c:v>84.8</c:v>
                </c:pt>
                <c:pt idx="3">
                  <c:v>84.6</c:v>
                </c:pt>
                <c:pt idx="4">
                  <c:v>84.24</c:v>
                </c:pt>
              </c:numCache>
            </c:numRef>
          </c:val>
          <c:smooth val="0"/>
          <c:extLst>
            <c:ext xmlns:c16="http://schemas.microsoft.com/office/drawing/2014/chart" uri="{C3380CC4-5D6E-409C-BE32-E72D297353CC}">
              <c16:uniqueId val="{00000001-033A-40B0-94AE-B8E8C179437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120.25</c:v>
                </c:pt>
                <c:pt idx="1">
                  <c:v>121.55</c:v>
                </c:pt>
                <c:pt idx="2">
                  <c:v>116.78</c:v>
                </c:pt>
                <c:pt idx="3">
                  <c:v>113.34</c:v>
                </c:pt>
                <c:pt idx="4">
                  <c:v>117.22</c:v>
                </c:pt>
              </c:numCache>
            </c:numRef>
          </c:val>
          <c:extLst>
            <c:ext xmlns:c16="http://schemas.microsoft.com/office/drawing/2014/chart" uri="{C3380CC4-5D6E-409C-BE32-E72D297353CC}">
              <c16:uniqueId val="{00000000-D25C-42CA-96AE-1DA7CC235A2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110.95</c:v>
                </c:pt>
                <c:pt idx="1">
                  <c:v>110.68</c:v>
                </c:pt>
                <c:pt idx="2">
                  <c:v>110.66</c:v>
                </c:pt>
                <c:pt idx="3">
                  <c:v>109.01</c:v>
                </c:pt>
                <c:pt idx="4">
                  <c:v>108.83</c:v>
                </c:pt>
              </c:numCache>
            </c:numRef>
          </c:val>
          <c:smooth val="0"/>
          <c:extLst>
            <c:ext xmlns:c16="http://schemas.microsoft.com/office/drawing/2014/chart" uri="{C3380CC4-5D6E-409C-BE32-E72D297353CC}">
              <c16:uniqueId val="{00000001-D25C-42CA-96AE-1DA7CC235A2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42.23</c:v>
                </c:pt>
                <c:pt idx="1">
                  <c:v>43.69</c:v>
                </c:pt>
                <c:pt idx="2">
                  <c:v>45.08</c:v>
                </c:pt>
                <c:pt idx="3">
                  <c:v>46.69</c:v>
                </c:pt>
                <c:pt idx="4">
                  <c:v>48.07</c:v>
                </c:pt>
              </c:numCache>
            </c:numRef>
          </c:val>
          <c:extLst>
            <c:ext xmlns:c16="http://schemas.microsoft.com/office/drawing/2014/chart" uri="{C3380CC4-5D6E-409C-BE32-E72D297353CC}">
              <c16:uniqueId val="{00000000-C86E-41BC-A7AB-1FE071EC02A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46.9</c:v>
                </c:pt>
                <c:pt idx="1">
                  <c:v>47.28</c:v>
                </c:pt>
                <c:pt idx="2">
                  <c:v>47.66</c:v>
                </c:pt>
                <c:pt idx="3">
                  <c:v>48.17</c:v>
                </c:pt>
                <c:pt idx="4">
                  <c:v>48.83</c:v>
                </c:pt>
              </c:numCache>
            </c:numRef>
          </c:val>
          <c:smooth val="0"/>
          <c:extLst>
            <c:ext xmlns:c16="http://schemas.microsoft.com/office/drawing/2014/chart" uri="{C3380CC4-5D6E-409C-BE32-E72D297353CC}">
              <c16:uniqueId val="{00000001-C86E-41BC-A7AB-1FE071EC02A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16.5</c:v>
                </c:pt>
                <c:pt idx="1">
                  <c:v>17.670000000000002</c:v>
                </c:pt>
                <c:pt idx="2">
                  <c:v>18.21</c:v>
                </c:pt>
                <c:pt idx="3">
                  <c:v>17.96</c:v>
                </c:pt>
                <c:pt idx="4">
                  <c:v>19.23</c:v>
                </c:pt>
              </c:numCache>
            </c:numRef>
          </c:val>
          <c:extLst>
            <c:ext xmlns:c16="http://schemas.microsoft.com/office/drawing/2014/chart" uri="{C3380CC4-5D6E-409C-BE32-E72D297353CC}">
              <c16:uniqueId val="{00000000-E060-4B89-9963-CC677DEE587A}"/>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12.03</c:v>
                </c:pt>
                <c:pt idx="1">
                  <c:v>12.19</c:v>
                </c:pt>
                <c:pt idx="2">
                  <c:v>15.1</c:v>
                </c:pt>
                <c:pt idx="3">
                  <c:v>17.12</c:v>
                </c:pt>
                <c:pt idx="4">
                  <c:v>18.18</c:v>
                </c:pt>
              </c:numCache>
            </c:numRef>
          </c:val>
          <c:smooth val="0"/>
          <c:extLst>
            <c:ext xmlns:c16="http://schemas.microsoft.com/office/drawing/2014/chart" uri="{C3380CC4-5D6E-409C-BE32-E72D297353CC}">
              <c16:uniqueId val="{00000001-E060-4B89-9963-CC677DEE587A}"/>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51B-427E-922D-86D634C800DD}"/>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3.91</c:v>
                </c:pt>
                <c:pt idx="1">
                  <c:v>3.56</c:v>
                </c:pt>
                <c:pt idx="2">
                  <c:v>2.74</c:v>
                </c:pt>
                <c:pt idx="3">
                  <c:v>3.7</c:v>
                </c:pt>
                <c:pt idx="4">
                  <c:v>4.34</c:v>
                </c:pt>
              </c:numCache>
            </c:numRef>
          </c:val>
          <c:smooth val="0"/>
          <c:extLst>
            <c:ext xmlns:c16="http://schemas.microsoft.com/office/drawing/2014/chart" uri="{C3380CC4-5D6E-409C-BE32-E72D297353CC}">
              <c16:uniqueId val="{00000001-B51B-427E-922D-86D634C800DD}"/>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123.55</c:v>
                </c:pt>
                <c:pt idx="1">
                  <c:v>125.6</c:v>
                </c:pt>
                <c:pt idx="2">
                  <c:v>121.51</c:v>
                </c:pt>
                <c:pt idx="3">
                  <c:v>123.39</c:v>
                </c:pt>
                <c:pt idx="4">
                  <c:v>140.79</c:v>
                </c:pt>
              </c:numCache>
            </c:numRef>
          </c:val>
          <c:extLst>
            <c:ext xmlns:c16="http://schemas.microsoft.com/office/drawing/2014/chart" uri="{C3380CC4-5D6E-409C-BE32-E72D297353CC}">
              <c16:uniqueId val="{00000000-C008-4ABD-917B-392E5FA7336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377.63</c:v>
                </c:pt>
                <c:pt idx="1">
                  <c:v>357.34</c:v>
                </c:pt>
                <c:pt idx="2">
                  <c:v>366.03</c:v>
                </c:pt>
                <c:pt idx="3">
                  <c:v>365.18</c:v>
                </c:pt>
                <c:pt idx="4">
                  <c:v>327.77</c:v>
                </c:pt>
              </c:numCache>
            </c:numRef>
          </c:val>
          <c:smooth val="0"/>
          <c:extLst>
            <c:ext xmlns:c16="http://schemas.microsoft.com/office/drawing/2014/chart" uri="{C3380CC4-5D6E-409C-BE32-E72D297353CC}">
              <c16:uniqueId val="{00000001-C008-4ABD-917B-392E5FA7336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679.99</c:v>
                </c:pt>
                <c:pt idx="1">
                  <c:v>653.52</c:v>
                </c:pt>
                <c:pt idx="2">
                  <c:v>631.38</c:v>
                </c:pt>
                <c:pt idx="3">
                  <c:v>616.99</c:v>
                </c:pt>
                <c:pt idx="4">
                  <c:v>606.04999999999995</c:v>
                </c:pt>
              </c:numCache>
            </c:numRef>
          </c:val>
          <c:extLst>
            <c:ext xmlns:c16="http://schemas.microsoft.com/office/drawing/2014/chart" uri="{C3380CC4-5D6E-409C-BE32-E72D297353CC}">
              <c16:uniqueId val="{00000000-9699-4CBA-B8C6-B468E1076722}"/>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364.71</c:v>
                </c:pt>
                <c:pt idx="1">
                  <c:v>373.69</c:v>
                </c:pt>
                <c:pt idx="2">
                  <c:v>370.12</c:v>
                </c:pt>
                <c:pt idx="3">
                  <c:v>371.65</c:v>
                </c:pt>
                <c:pt idx="4">
                  <c:v>397.1</c:v>
                </c:pt>
              </c:numCache>
            </c:numRef>
          </c:val>
          <c:smooth val="0"/>
          <c:extLst>
            <c:ext xmlns:c16="http://schemas.microsoft.com/office/drawing/2014/chart" uri="{C3380CC4-5D6E-409C-BE32-E72D297353CC}">
              <c16:uniqueId val="{00000001-9699-4CBA-B8C6-B468E1076722}"/>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116.21</c:v>
                </c:pt>
                <c:pt idx="1">
                  <c:v>117.55</c:v>
                </c:pt>
                <c:pt idx="2">
                  <c:v>111.81</c:v>
                </c:pt>
                <c:pt idx="3">
                  <c:v>109.54</c:v>
                </c:pt>
                <c:pt idx="4">
                  <c:v>112.78</c:v>
                </c:pt>
              </c:numCache>
            </c:numRef>
          </c:val>
          <c:extLst>
            <c:ext xmlns:c16="http://schemas.microsoft.com/office/drawing/2014/chart" uri="{C3380CC4-5D6E-409C-BE32-E72D297353CC}">
              <c16:uniqueId val="{00000000-818E-43EC-8486-5A05F25CA46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100.65</c:v>
                </c:pt>
                <c:pt idx="1">
                  <c:v>99.87</c:v>
                </c:pt>
                <c:pt idx="2">
                  <c:v>100.42</c:v>
                </c:pt>
                <c:pt idx="3">
                  <c:v>98.77</c:v>
                </c:pt>
                <c:pt idx="4">
                  <c:v>95.79</c:v>
                </c:pt>
              </c:numCache>
            </c:numRef>
          </c:val>
          <c:smooth val="0"/>
          <c:extLst>
            <c:ext xmlns:c16="http://schemas.microsoft.com/office/drawing/2014/chart" uri="{C3380CC4-5D6E-409C-BE32-E72D297353CC}">
              <c16:uniqueId val="{00000001-818E-43EC-8486-5A05F25CA46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175.19</c:v>
                </c:pt>
                <c:pt idx="1">
                  <c:v>173.33</c:v>
                </c:pt>
                <c:pt idx="2">
                  <c:v>182.57</c:v>
                </c:pt>
                <c:pt idx="3">
                  <c:v>186.81</c:v>
                </c:pt>
                <c:pt idx="4">
                  <c:v>181.37</c:v>
                </c:pt>
              </c:numCache>
            </c:numRef>
          </c:val>
          <c:extLst>
            <c:ext xmlns:c16="http://schemas.microsoft.com/office/drawing/2014/chart" uri="{C3380CC4-5D6E-409C-BE32-E72D297353CC}">
              <c16:uniqueId val="{00000000-90A5-48AA-8417-AE25E44E9452}"/>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170.19</c:v>
                </c:pt>
                <c:pt idx="1">
                  <c:v>171.81</c:v>
                </c:pt>
                <c:pt idx="2">
                  <c:v>171.67</c:v>
                </c:pt>
                <c:pt idx="3">
                  <c:v>173.67</c:v>
                </c:pt>
                <c:pt idx="4">
                  <c:v>171.13</c:v>
                </c:pt>
              </c:numCache>
            </c:numRef>
          </c:val>
          <c:smooth val="0"/>
          <c:extLst>
            <c:ext xmlns:c16="http://schemas.microsoft.com/office/drawing/2014/chart" uri="{C3380CC4-5D6E-409C-BE32-E72D297353CC}">
              <c16:uniqueId val="{00000001-90A5-48AA-8417-AE25E44E9452}"/>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C22"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能代市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A5</v>
      </c>
      <c r="X8" s="83"/>
      <c r="Y8" s="83"/>
      <c r="Z8" s="83"/>
      <c r="AA8" s="83"/>
      <c r="AB8" s="83"/>
      <c r="AC8" s="83"/>
      <c r="AD8" s="83" t="str">
        <f>データ!$M$6</f>
        <v>非設置</v>
      </c>
      <c r="AE8" s="83"/>
      <c r="AF8" s="83"/>
      <c r="AG8" s="83"/>
      <c r="AH8" s="83"/>
      <c r="AI8" s="83"/>
      <c r="AJ8" s="83"/>
      <c r="AK8" s="4"/>
      <c r="AL8" s="71">
        <f>データ!$R$6</f>
        <v>51409</v>
      </c>
      <c r="AM8" s="71"/>
      <c r="AN8" s="71"/>
      <c r="AO8" s="71"/>
      <c r="AP8" s="71"/>
      <c r="AQ8" s="71"/>
      <c r="AR8" s="71"/>
      <c r="AS8" s="71"/>
      <c r="AT8" s="67">
        <f>データ!$S$6</f>
        <v>426.95</v>
      </c>
      <c r="AU8" s="68"/>
      <c r="AV8" s="68"/>
      <c r="AW8" s="68"/>
      <c r="AX8" s="68"/>
      <c r="AY8" s="68"/>
      <c r="AZ8" s="68"/>
      <c r="BA8" s="68"/>
      <c r="BB8" s="70">
        <f>データ!$T$6</f>
        <v>120.41</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58.06</v>
      </c>
      <c r="J10" s="68"/>
      <c r="K10" s="68"/>
      <c r="L10" s="68"/>
      <c r="M10" s="68"/>
      <c r="N10" s="68"/>
      <c r="O10" s="69"/>
      <c r="P10" s="70">
        <f>データ!$P$6</f>
        <v>79.06</v>
      </c>
      <c r="Q10" s="70"/>
      <c r="R10" s="70"/>
      <c r="S10" s="70"/>
      <c r="T10" s="70"/>
      <c r="U10" s="70"/>
      <c r="V10" s="70"/>
      <c r="W10" s="71">
        <f>データ!$Q$6</f>
        <v>3685</v>
      </c>
      <c r="X10" s="71"/>
      <c r="Y10" s="71"/>
      <c r="Z10" s="71"/>
      <c r="AA10" s="71"/>
      <c r="AB10" s="71"/>
      <c r="AC10" s="71"/>
      <c r="AD10" s="2"/>
      <c r="AE10" s="2"/>
      <c r="AF10" s="2"/>
      <c r="AG10" s="2"/>
      <c r="AH10" s="4"/>
      <c r="AI10" s="4"/>
      <c r="AJ10" s="4"/>
      <c r="AK10" s="4"/>
      <c r="AL10" s="71">
        <f>データ!$U$6</f>
        <v>40324</v>
      </c>
      <c r="AM10" s="71"/>
      <c r="AN10" s="71"/>
      <c r="AO10" s="71"/>
      <c r="AP10" s="71"/>
      <c r="AQ10" s="71"/>
      <c r="AR10" s="71"/>
      <c r="AS10" s="71"/>
      <c r="AT10" s="67">
        <f>データ!$V$6</f>
        <v>100</v>
      </c>
      <c r="AU10" s="68"/>
      <c r="AV10" s="68"/>
      <c r="AW10" s="68"/>
      <c r="AX10" s="68"/>
      <c r="AY10" s="68"/>
      <c r="AZ10" s="68"/>
      <c r="BA10" s="68"/>
      <c r="BB10" s="70">
        <f>データ!$W$6</f>
        <v>403.24</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111</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109</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110</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qM6Jlp+i2b8HKKE6DU+Z7kQLje7jsEt+E899YLxHjaxVujsz8AezJ14gvnbNv1gmr7TGPwTxmpLvfx8kSk/5jQ==" saltValue="YgwIaPiiSZ6Vv6IVjk4gG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27</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52</v>
      </c>
      <c r="B4" s="31"/>
      <c r="C4" s="31"/>
      <c r="D4" s="31"/>
      <c r="E4" s="31"/>
      <c r="F4" s="31"/>
      <c r="G4" s="31"/>
      <c r="H4" s="91"/>
      <c r="I4" s="92"/>
      <c r="J4" s="92"/>
      <c r="K4" s="92"/>
      <c r="L4" s="92"/>
      <c r="M4" s="92"/>
      <c r="N4" s="92"/>
      <c r="O4" s="92"/>
      <c r="P4" s="92"/>
      <c r="Q4" s="92"/>
      <c r="R4" s="92"/>
      <c r="S4" s="92"/>
      <c r="T4" s="92"/>
      <c r="U4" s="92"/>
      <c r="V4" s="92"/>
      <c r="W4" s="93"/>
      <c r="X4" s="87" t="s">
        <v>53</v>
      </c>
      <c r="Y4" s="87"/>
      <c r="Z4" s="87"/>
      <c r="AA4" s="87"/>
      <c r="AB4" s="87"/>
      <c r="AC4" s="87"/>
      <c r="AD4" s="87"/>
      <c r="AE4" s="87"/>
      <c r="AF4" s="87"/>
      <c r="AG4" s="87"/>
      <c r="AH4" s="87"/>
      <c r="AI4" s="87" t="s">
        <v>54</v>
      </c>
      <c r="AJ4" s="87"/>
      <c r="AK4" s="87"/>
      <c r="AL4" s="87"/>
      <c r="AM4" s="87"/>
      <c r="AN4" s="87"/>
      <c r="AO4" s="87"/>
      <c r="AP4" s="87"/>
      <c r="AQ4" s="87"/>
      <c r="AR4" s="87"/>
      <c r="AS4" s="87"/>
      <c r="AT4" s="87" t="s">
        <v>55</v>
      </c>
      <c r="AU4" s="87"/>
      <c r="AV4" s="87"/>
      <c r="AW4" s="87"/>
      <c r="AX4" s="87"/>
      <c r="AY4" s="87"/>
      <c r="AZ4" s="87"/>
      <c r="BA4" s="87"/>
      <c r="BB4" s="87"/>
      <c r="BC4" s="87"/>
      <c r="BD4" s="87"/>
      <c r="BE4" s="87" t="s">
        <v>56</v>
      </c>
      <c r="BF4" s="87"/>
      <c r="BG4" s="87"/>
      <c r="BH4" s="87"/>
      <c r="BI4" s="87"/>
      <c r="BJ4" s="87"/>
      <c r="BK4" s="87"/>
      <c r="BL4" s="87"/>
      <c r="BM4" s="87"/>
      <c r="BN4" s="87"/>
      <c r="BO4" s="87"/>
      <c r="BP4" s="87" t="s">
        <v>57</v>
      </c>
      <c r="BQ4" s="87"/>
      <c r="BR4" s="87"/>
      <c r="BS4" s="87"/>
      <c r="BT4" s="87"/>
      <c r="BU4" s="87"/>
      <c r="BV4" s="87"/>
      <c r="BW4" s="87"/>
      <c r="BX4" s="87"/>
      <c r="BY4" s="87"/>
      <c r="BZ4" s="87"/>
      <c r="CA4" s="87" t="s">
        <v>58</v>
      </c>
      <c r="CB4" s="87"/>
      <c r="CC4" s="87"/>
      <c r="CD4" s="87"/>
      <c r="CE4" s="87"/>
      <c r="CF4" s="87"/>
      <c r="CG4" s="87"/>
      <c r="CH4" s="87"/>
      <c r="CI4" s="87"/>
      <c r="CJ4" s="87"/>
      <c r="CK4" s="87"/>
      <c r="CL4" s="87" t="s">
        <v>59</v>
      </c>
      <c r="CM4" s="87"/>
      <c r="CN4" s="87"/>
      <c r="CO4" s="87"/>
      <c r="CP4" s="87"/>
      <c r="CQ4" s="87"/>
      <c r="CR4" s="87"/>
      <c r="CS4" s="87"/>
      <c r="CT4" s="87"/>
      <c r="CU4" s="87"/>
      <c r="CV4" s="87"/>
      <c r="CW4" s="87" t="s">
        <v>60</v>
      </c>
      <c r="CX4" s="87"/>
      <c r="CY4" s="87"/>
      <c r="CZ4" s="87"/>
      <c r="DA4" s="87"/>
      <c r="DB4" s="87"/>
      <c r="DC4" s="87"/>
      <c r="DD4" s="87"/>
      <c r="DE4" s="87"/>
      <c r="DF4" s="87"/>
      <c r="DG4" s="87"/>
      <c r="DH4" s="87" t="s">
        <v>61</v>
      </c>
      <c r="DI4" s="87"/>
      <c r="DJ4" s="87"/>
      <c r="DK4" s="87"/>
      <c r="DL4" s="87"/>
      <c r="DM4" s="87"/>
      <c r="DN4" s="87"/>
      <c r="DO4" s="87"/>
      <c r="DP4" s="87"/>
      <c r="DQ4" s="87"/>
      <c r="DR4" s="87"/>
      <c r="DS4" s="87" t="s">
        <v>62</v>
      </c>
      <c r="DT4" s="87"/>
      <c r="DU4" s="87"/>
      <c r="DV4" s="87"/>
      <c r="DW4" s="87"/>
      <c r="DX4" s="87"/>
      <c r="DY4" s="87"/>
      <c r="DZ4" s="87"/>
      <c r="EA4" s="87"/>
      <c r="EB4" s="87"/>
      <c r="EC4" s="87"/>
      <c r="ED4" s="87" t="s">
        <v>63</v>
      </c>
      <c r="EE4" s="87"/>
      <c r="EF4" s="87"/>
      <c r="EG4" s="87"/>
      <c r="EH4" s="87"/>
      <c r="EI4" s="87"/>
      <c r="EJ4" s="87"/>
      <c r="EK4" s="87"/>
      <c r="EL4" s="87"/>
      <c r="EM4" s="87"/>
      <c r="EN4" s="87"/>
    </row>
    <row r="5" spans="1:144" x14ac:dyDescent="0.15">
      <c r="A5" s="29" t="s">
        <v>64</v>
      </c>
      <c r="B5" s="32"/>
      <c r="C5" s="32"/>
      <c r="D5" s="32"/>
      <c r="E5" s="32"/>
      <c r="F5" s="32"/>
      <c r="G5" s="32"/>
      <c r="H5" s="33" t="s">
        <v>65</v>
      </c>
      <c r="I5" s="33" t="s">
        <v>66</v>
      </c>
      <c r="J5" s="33" t="s">
        <v>67</v>
      </c>
      <c r="K5" s="33" t="s">
        <v>68</v>
      </c>
      <c r="L5" s="33" t="s">
        <v>69</v>
      </c>
      <c r="M5" s="33" t="s">
        <v>5</v>
      </c>
      <c r="N5" s="33" t="s">
        <v>70</v>
      </c>
      <c r="O5" s="33" t="s">
        <v>71</v>
      </c>
      <c r="P5" s="33" t="s">
        <v>72</v>
      </c>
      <c r="Q5" s="33" t="s">
        <v>73</v>
      </c>
      <c r="R5" s="33" t="s">
        <v>74</v>
      </c>
      <c r="S5" s="33" t="s">
        <v>75</v>
      </c>
      <c r="T5" s="33" t="s">
        <v>76</v>
      </c>
      <c r="U5" s="33" t="s">
        <v>77</v>
      </c>
      <c r="V5" s="33" t="s">
        <v>78</v>
      </c>
      <c r="W5" s="33" t="s">
        <v>79</v>
      </c>
      <c r="X5" s="33" t="s">
        <v>80</v>
      </c>
      <c r="Y5" s="33" t="s">
        <v>81</v>
      </c>
      <c r="Z5" s="33" t="s">
        <v>82</v>
      </c>
      <c r="AA5" s="33" t="s">
        <v>83</v>
      </c>
      <c r="AB5" s="33" t="s">
        <v>84</v>
      </c>
      <c r="AC5" s="33" t="s">
        <v>85</v>
      </c>
      <c r="AD5" s="33" t="s">
        <v>86</v>
      </c>
      <c r="AE5" s="33" t="s">
        <v>87</v>
      </c>
      <c r="AF5" s="33" t="s">
        <v>88</v>
      </c>
      <c r="AG5" s="33" t="s">
        <v>89</v>
      </c>
      <c r="AH5" s="33" t="s">
        <v>29</v>
      </c>
      <c r="AI5" s="33" t="s">
        <v>80</v>
      </c>
      <c r="AJ5" s="33" t="s">
        <v>81</v>
      </c>
      <c r="AK5" s="33" t="s">
        <v>82</v>
      </c>
      <c r="AL5" s="33" t="s">
        <v>83</v>
      </c>
      <c r="AM5" s="33" t="s">
        <v>84</v>
      </c>
      <c r="AN5" s="33" t="s">
        <v>85</v>
      </c>
      <c r="AO5" s="33" t="s">
        <v>86</v>
      </c>
      <c r="AP5" s="33" t="s">
        <v>87</v>
      </c>
      <c r="AQ5" s="33" t="s">
        <v>88</v>
      </c>
      <c r="AR5" s="33" t="s">
        <v>89</v>
      </c>
      <c r="AS5" s="33" t="s">
        <v>90</v>
      </c>
      <c r="AT5" s="33" t="s">
        <v>80</v>
      </c>
      <c r="AU5" s="33" t="s">
        <v>81</v>
      </c>
      <c r="AV5" s="33" t="s">
        <v>82</v>
      </c>
      <c r="AW5" s="33" t="s">
        <v>83</v>
      </c>
      <c r="AX5" s="33" t="s">
        <v>84</v>
      </c>
      <c r="AY5" s="33" t="s">
        <v>85</v>
      </c>
      <c r="AZ5" s="33" t="s">
        <v>86</v>
      </c>
      <c r="BA5" s="33" t="s">
        <v>87</v>
      </c>
      <c r="BB5" s="33" t="s">
        <v>88</v>
      </c>
      <c r="BC5" s="33" t="s">
        <v>89</v>
      </c>
      <c r="BD5" s="33" t="s">
        <v>90</v>
      </c>
      <c r="BE5" s="33" t="s">
        <v>80</v>
      </c>
      <c r="BF5" s="33" t="s">
        <v>81</v>
      </c>
      <c r="BG5" s="33" t="s">
        <v>82</v>
      </c>
      <c r="BH5" s="33" t="s">
        <v>83</v>
      </c>
      <c r="BI5" s="33" t="s">
        <v>84</v>
      </c>
      <c r="BJ5" s="33" t="s">
        <v>85</v>
      </c>
      <c r="BK5" s="33" t="s">
        <v>86</v>
      </c>
      <c r="BL5" s="33" t="s">
        <v>87</v>
      </c>
      <c r="BM5" s="33" t="s">
        <v>88</v>
      </c>
      <c r="BN5" s="33" t="s">
        <v>89</v>
      </c>
      <c r="BO5" s="33" t="s">
        <v>90</v>
      </c>
      <c r="BP5" s="33" t="s">
        <v>80</v>
      </c>
      <c r="BQ5" s="33" t="s">
        <v>81</v>
      </c>
      <c r="BR5" s="33" t="s">
        <v>82</v>
      </c>
      <c r="BS5" s="33" t="s">
        <v>83</v>
      </c>
      <c r="BT5" s="33" t="s">
        <v>84</v>
      </c>
      <c r="BU5" s="33" t="s">
        <v>85</v>
      </c>
      <c r="BV5" s="33" t="s">
        <v>86</v>
      </c>
      <c r="BW5" s="33" t="s">
        <v>87</v>
      </c>
      <c r="BX5" s="33" t="s">
        <v>88</v>
      </c>
      <c r="BY5" s="33" t="s">
        <v>89</v>
      </c>
      <c r="BZ5" s="33" t="s">
        <v>90</v>
      </c>
      <c r="CA5" s="33" t="s">
        <v>80</v>
      </c>
      <c r="CB5" s="33" t="s">
        <v>81</v>
      </c>
      <c r="CC5" s="33" t="s">
        <v>82</v>
      </c>
      <c r="CD5" s="33" t="s">
        <v>83</v>
      </c>
      <c r="CE5" s="33" t="s">
        <v>84</v>
      </c>
      <c r="CF5" s="33" t="s">
        <v>85</v>
      </c>
      <c r="CG5" s="33" t="s">
        <v>86</v>
      </c>
      <c r="CH5" s="33" t="s">
        <v>87</v>
      </c>
      <c r="CI5" s="33" t="s">
        <v>88</v>
      </c>
      <c r="CJ5" s="33" t="s">
        <v>89</v>
      </c>
      <c r="CK5" s="33" t="s">
        <v>90</v>
      </c>
      <c r="CL5" s="33" t="s">
        <v>80</v>
      </c>
      <c r="CM5" s="33" t="s">
        <v>81</v>
      </c>
      <c r="CN5" s="33" t="s">
        <v>82</v>
      </c>
      <c r="CO5" s="33" t="s">
        <v>83</v>
      </c>
      <c r="CP5" s="33" t="s">
        <v>84</v>
      </c>
      <c r="CQ5" s="33" t="s">
        <v>85</v>
      </c>
      <c r="CR5" s="33" t="s">
        <v>86</v>
      </c>
      <c r="CS5" s="33" t="s">
        <v>87</v>
      </c>
      <c r="CT5" s="33" t="s">
        <v>88</v>
      </c>
      <c r="CU5" s="33" t="s">
        <v>89</v>
      </c>
      <c r="CV5" s="33" t="s">
        <v>90</v>
      </c>
      <c r="CW5" s="33" t="s">
        <v>80</v>
      </c>
      <c r="CX5" s="33" t="s">
        <v>81</v>
      </c>
      <c r="CY5" s="33" t="s">
        <v>82</v>
      </c>
      <c r="CZ5" s="33" t="s">
        <v>83</v>
      </c>
      <c r="DA5" s="33" t="s">
        <v>84</v>
      </c>
      <c r="DB5" s="33" t="s">
        <v>85</v>
      </c>
      <c r="DC5" s="33" t="s">
        <v>86</v>
      </c>
      <c r="DD5" s="33" t="s">
        <v>87</v>
      </c>
      <c r="DE5" s="33" t="s">
        <v>88</v>
      </c>
      <c r="DF5" s="33" t="s">
        <v>89</v>
      </c>
      <c r="DG5" s="33" t="s">
        <v>90</v>
      </c>
      <c r="DH5" s="33" t="s">
        <v>80</v>
      </c>
      <c r="DI5" s="33" t="s">
        <v>81</v>
      </c>
      <c r="DJ5" s="33" t="s">
        <v>82</v>
      </c>
      <c r="DK5" s="33" t="s">
        <v>83</v>
      </c>
      <c r="DL5" s="33" t="s">
        <v>84</v>
      </c>
      <c r="DM5" s="33" t="s">
        <v>85</v>
      </c>
      <c r="DN5" s="33" t="s">
        <v>86</v>
      </c>
      <c r="DO5" s="33" t="s">
        <v>87</v>
      </c>
      <c r="DP5" s="33" t="s">
        <v>88</v>
      </c>
      <c r="DQ5" s="33" t="s">
        <v>89</v>
      </c>
      <c r="DR5" s="33" t="s">
        <v>90</v>
      </c>
      <c r="DS5" s="33" t="s">
        <v>80</v>
      </c>
      <c r="DT5" s="33" t="s">
        <v>81</v>
      </c>
      <c r="DU5" s="33" t="s">
        <v>82</v>
      </c>
      <c r="DV5" s="33" t="s">
        <v>83</v>
      </c>
      <c r="DW5" s="33" t="s">
        <v>84</v>
      </c>
      <c r="DX5" s="33" t="s">
        <v>85</v>
      </c>
      <c r="DY5" s="33" t="s">
        <v>86</v>
      </c>
      <c r="DZ5" s="33" t="s">
        <v>87</v>
      </c>
      <c r="EA5" s="33" t="s">
        <v>88</v>
      </c>
      <c r="EB5" s="33" t="s">
        <v>89</v>
      </c>
      <c r="EC5" s="33" t="s">
        <v>90</v>
      </c>
      <c r="ED5" s="33" t="s">
        <v>80</v>
      </c>
      <c r="EE5" s="33" t="s">
        <v>81</v>
      </c>
      <c r="EF5" s="33" t="s">
        <v>82</v>
      </c>
      <c r="EG5" s="33" t="s">
        <v>83</v>
      </c>
      <c r="EH5" s="33" t="s">
        <v>84</v>
      </c>
      <c r="EI5" s="33" t="s">
        <v>85</v>
      </c>
      <c r="EJ5" s="33" t="s">
        <v>86</v>
      </c>
      <c r="EK5" s="33" t="s">
        <v>87</v>
      </c>
      <c r="EL5" s="33" t="s">
        <v>88</v>
      </c>
      <c r="EM5" s="33" t="s">
        <v>89</v>
      </c>
      <c r="EN5" s="33" t="s">
        <v>90</v>
      </c>
    </row>
    <row r="6" spans="1:144" s="37" customFormat="1" x14ac:dyDescent="0.15">
      <c r="A6" s="29" t="s">
        <v>91</v>
      </c>
      <c r="B6" s="34">
        <f>B7</f>
        <v>2020</v>
      </c>
      <c r="C6" s="34">
        <f t="shared" ref="C6:W6" si="3">C7</f>
        <v>52027</v>
      </c>
      <c r="D6" s="34">
        <f t="shared" si="3"/>
        <v>46</v>
      </c>
      <c r="E6" s="34">
        <f t="shared" si="3"/>
        <v>1</v>
      </c>
      <c r="F6" s="34">
        <f t="shared" si="3"/>
        <v>0</v>
      </c>
      <c r="G6" s="34">
        <f t="shared" si="3"/>
        <v>1</v>
      </c>
      <c r="H6" s="34" t="str">
        <f t="shared" si="3"/>
        <v>秋田県　能代市</v>
      </c>
      <c r="I6" s="34" t="str">
        <f t="shared" si="3"/>
        <v>法適用</v>
      </c>
      <c r="J6" s="34" t="str">
        <f t="shared" si="3"/>
        <v>水道事業</v>
      </c>
      <c r="K6" s="34" t="str">
        <f t="shared" si="3"/>
        <v>末端給水事業</v>
      </c>
      <c r="L6" s="34" t="str">
        <f t="shared" si="3"/>
        <v>A5</v>
      </c>
      <c r="M6" s="34" t="str">
        <f t="shared" si="3"/>
        <v>非設置</v>
      </c>
      <c r="N6" s="35" t="str">
        <f t="shared" si="3"/>
        <v>-</v>
      </c>
      <c r="O6" s="35">
        <f t="shared" si="3"/>
        <v>58.06</v>
      </c>
      <c r="P6" s="35">
        <f t="shared" si="3"/>
        <v>79.06</v>
      </c>
      <c r="Q6" s="35">
        <f t="shared" si="3"/>
        <v>3685</v>
      </c>
      <c r="R6" s="35">
        <f t="shared" si="3"/>
        <v>51409</v>
      </c>
      <c r="S6" s="35">
        <f t="shared" si="3"/>
        <v>426.95</v>
      </c>
      <c r="T6" s="35">
        <f t="shared" si="3"/>
        <v>120.41</v>
      </c>
      <c r="U6" s="35">
        <f t="shared" si="3"/>
        <v>40324</v>
      </c>
      <c r="V6" s="35">
        <f t="shared" si="3"/>
        <v>100</v>
      </c>
      <c r="W6" s="35">
        <f t="shared" si="3"/>
        <v>403.24</v>
      </c>
      <c r="X6" s="36">
        <f>IF(X7="",NA(),X7)</f>
        <v>120.25</v>
      </c>
      <c r="Y6" s="36">
        <f t="shared" ref="Y6:AG6" si="4">IF(Y7="",NA(),Y7)</f>
        <v>121.55</v>
      </c>
      <c r="Z6" s="36">
        <f t="shared" si="4"/>
        <v>116.78</v>
      </c>
      <c r="AA6" s="36">
        <f t="shared" si="4"/>
        <v>113.34</v>
      </c>
      <c r="AB6" s="36">
        <f t="shared" si="4"/>
        <v>117.22</v>
      </c>
      <c r="AC6" s="36">
        <f t="shared" si="4"/>
        <v>110.95</v>
      </c>
      <c r="AD6" s="36">
        <f t="shared" si="4"/>
        <v>110.68</v>
      </c>
      <c r="AE6" s="36">
        <f t="shared" si="4"/>
        <v>110.66</v>
      </c>
      <c r="AF6" s="36">
        <f t="shared" si="4"/>
        <v>109.01</v>
      </c>
      <c r="AG6" s="36">
        <f t="shared" si="4"/>
        <v>108.83</v>
      </c>
      <c r="AH6" s="35" t="str">
        <f>IF(AH7="","",IF(AH7="-","【-】","【"&amp;SUBSTITUTE(TEXT(AH7,"#,##0.00"),"-","△")&amp;"】"))</f>
        <v>【110.27】</v>
      </c>
      <c r="AI6" s="35">
        <f>IF(AI7="",NA(),AI7)</f>
        <v>0</v>
      </c>
      <c r="AJ6" s="35">
        <f t="shared" ref="AJ6:AR6" si="5">IF(AJ7="",NA(),AJ7)</f>
        <v>0</v>
      </c>
      <c r="AK6" s="35">
        <f t="shared" si="5"/>
        <v>0</v>
      </c>
      <c r="AL6" s="35">
        <f t="shared" si="5"/>
        <v>0</v>
      </c>
      <c r="AM6" s="35">
        <f t="shared" si="5"/>
        <v>0</v>
      </c>
      <c r="AN6" s="36">
        <f t="shared" si="5"/>
        <v>3.91</v>
      </c>
      <c r="AO6" s="36">
        <f t="shared" si="5"/>
        <v>3.56</v>
      </c>
      <c r="AP6" s="36">
        <f t="shared" si="5"/>
        <v>2.74</v>
      </c>
      <c r="AQ6" s="36">
        <f t="shared" si="5"/>
        <v>3.7</v>
      </c>
      <c r="AR6" s="36">
        <f t="shared" si="5"/>
        <v>4.34</v>
      </c>
      <c r="AS6" s="35" t="str">
        <f>IF(AS7="","",IF(AS7="-","【-】","【"&amp;SUBSTITUTE(TEXT(AS7,"#,##0.00"),"-","△")&amp;"】"))</f>
        <v>【1.15】</v>
      </c>
      <c r="AT6" s="36">
        <f>IF(AT7="",NA(),AT7)</f>
        <v>123.55</v>
      </c>
      <c r="AU6" s="36">
        <f t="shared" ref="AU6:BC6" si="6">IF(AU7="",NA(),AU7)</f>
        <v>125.6</v>
      </c>
      <c r="AV6" s="36">
        <f t="shared" si="6"/>
        <v>121.51</v>
      </c>
      <c r="AW6" s="36">
        <f t="shared" si="6"/>
        <v>123.39</v>
      </c>
      <c r="AX6" s="36">
        <f t="shared" si="6"/>
        <v>140.79</v>
      </c>
      <c r="AY6" s="36">
        <f t="shared" si="6"/>
        <v>377.63</v>
      </c>
      <c r="AZ6" s="36">
        <f t="shared" si="6"/>
        <v>357.34</v>
      </c>
      <c r="BA6" s="36">
        <f t="shared" si="6"/>
        <v>366.03</v>
      </c>
      <c r="BB6" s="36">
        <f t="shared" si="6"/>
        <v>365.18</v>
      </c>
      <c r="BC6" s="36">
        <f t="shared" si="6"/>
        <v>327.77</v>
      </c>
      <c r="BD6" s="35" t="str">
        <f>IF(BD7="","",IF(BD7="-","【-】","【"&amp;SUBSTITUTE(TEXT(BD7,"#,##0.00"),"-","△")&amp;"】"))</f>
        <v>【260.31】</v>
      </c>
      <c r="BE6" s="36">
        <f>IF(BE7="",NA(),BE7)</f>
        <v>679.99</v>
      </c>
      <c r="BF6" s="36">
        <f t="shared" ref="BF6:BN6" si="7">IF(BF7="",NA(),BF7)</f>
        <v>653.52</v>
      </c>
      <c r="BG6" s="36">
        <f t="shared" si="7"/>
        <v>631.38</v>
      </c>
      <c r="BH6" s="36">
        <f t="shared" si="7"/>
        <v>616.99</v>
      </c>
      <c r="BI6" s="36">
        <f t="shared" si="7"/>
        <v>606.04999999999995</v>
      </c>
      <c r="BJ6" s="36">
        <f t="shared" si="7"/>
        <v>364.71</v>
      </c>
      <c r="BK6" s="36">
        <f t="shared" si="7"/>
        <v>373.69</v>
      </c>
      <c r="BL6" s="36">
        <f t="shared" si="7"/>
        <v>370.12</v>
      </c>
      <c r="BM6" s="36">
        <f t="shared" si="7"/>
        <v>371.65</v>
      </c>
      <c r="BN6" s="36">
        <f t="shared" si="7"/>
        <v>397.1</v>
      </c>
      <c r="BO6" s="35" t="str">
        <f>IF(BO7="","",IF(BO7="-","【-】","【"&amp;SUBSTITUTE(TEXT(BO7,"#,##0.00"),"-","△")&amp;"】"))</f>
        <v>【275.67】</v>
      </c>
      <c r="BP6" s="36">
        <f>IF(BP7="",NA(),BP7)</f>
        <v>116.21</v>
      </c>
      <c r="BQ6" s="36">
        <f t="shared" ref="BQ6:BY6" si="8">IF(BQ7="",NA(),BQ7)</f>
        <v>117.55</v>
      </c>
      <c r="BR6" s="36">
        <f t="shared" si="8"/>
        <v>111.81</v>
      </c>
      <c r="BS6" s="36">
        <f t="shared" si="8"/>
        <v>109.54</v>
      </c>
      <c r="BT6" s="36">
        <f t="shared" si="8"/>
        <v>112.78</v>
      </c>
      <c r="BU6" s="36">
        <f t="shared" si="8"/>
        <v>100.65</v>
      </c>
      <c r="BV6" s="36">
        <f t="shared" si="8"/>
        <v>99.87</v>
      </c>
      <c r="BW6" s="36">
        <f t="shared" si="8"/>
        <v>100.42</v>
      </c>
      <c r="BX6" s="36">
        <f t="shared" si="8"/>
        <v>98.77</v>
      </c>
      <c r="BY6" s="36">
        <f t="shared" si="8"/>
        <v>95.79</v>
      </c>
      <c r="BZ6" s="35" t="str">
        <f>IF(BZ7="","",IF(BZ7="-","【-】","【"&amp;SUBSTITUTE(TEXT(BZ7,"#,##0.00"),"-","△")&amp;"】"))</f>
        <v>【100.05】</v>
      </c>
      <c r="CA6" s="36">
        <f>IF(CA7="",NA(),CA7)</f>
        <v>175.19</v>
      </c>
      <c r="CB6" s="36">
        <f t="shared" ref="CB6:CJ6" si="9">IF(CB7="",NA(),CB7)</f>
        <v>173.33</v>
      </c>
      <c r="CC6" s="36">
        <f t="shared" si="9"/>
        <v>182.57</v>
      </c>
      <c r="CD6" s="36">
        <f t="shared" si="9"/>
        <v>186.81</v>
      </c>
      <c r="CE6" s="36">
        <f t="shared" si="9"/>
        <v>181.37</v>
      </c>
      <c r="CF6" s="36">
        <f t="shared" si="9"/>
        <v>170.19</v>
      </c>
      <c r="CG6" s="36">
        <f t="shared" si="9"/>
        <v>171.81</v>
      </c>
      <c r="CH6" s="36">
        <f t="shared" si="9"/>
        <v>171.67</v>
      </c>
      <c r="CI6" s="36">
        <f t="shared" si="9"/>
        <v>173.67</v>
      </c>
      <c r="CJ6" s="36">
        <f t="shared" si="9"/>
        <v>171.13</v>
      </c>
      <c r="CK6" s="35" t="str">
        <f>IF(CK7="","",IF(CK7="-","【-】","【"&amp;SUBSTITUTE(TEXT(CK7,"#,##0.00"),"-","△")&amp;"】"))</f>
        <v>【166.40】</v>
      </c>
      <c r="CL6" s="36">
        <f>IF(CL7="",NA(),CL7)</f>
        <v>51.02</v>
      </c>
      <c r="CM6" s="36">
        <f t="shared" ref="CM6:CU6" si="10">IF(CM7="",NA(),CM7)</f>
        <v>51.78</v>
      </c>
      <c r="CN6" s="36">
        <f t="shared" si="10"/>
        <v>53.72</v>
      </c>
      <c r="CO6" s="36">
        <f t="shared" si="10"/>
        <v>55.1</v>
      </c>
      <c r="CP6" s="36">
        <f t="shared" si="10"/>
        <v>54.84</v>
      </c>
      <c r="CQ6" s="36">
        <f t="shared" si="10"/>
        <v>59.01</v>
      </c>
      <c r="CR6" s="36">
        <f t="shared" si="10"/>
        <v>60.03</v>
      </c>
      <c r="CS6" s="36">
        <f t="shared" si="10"/>
        <v>59.74</v>
      </c>
      <c r="CT6" s="36">
        <f t="shared" si="10"/>
        <v>59.67</v>
      </c>
      <c r="CU6" s="36">
        <f t="shared" si="10"/>
        <v>60.12</v>
      </c>
      <c r="CV6" s="35" t="str">
        <f>IF(CV7="","",IF(CV7="-","【-】","【"&amp;SUBSTITUTE(TEXT(CV7,"#,##0.00"),"-","△")&amp;"】"))</f>
        <v>【60.69】</v>
      </c>
      <c r="CW6" s="36">
        <f>IF(CW7="",NA(),CW7)</f>
        <v>86.23</v>
      </c>
      <c r="CX6" s="36">
        <f t="shared" ref="CX6:DF6" si="11">IF(CX7="",NA(),CX7)</f>
        <v>85.53</v>
      </c>
      <c r="CY6" s="36">
        <f t="shared" si="11"/>
        <v>81.93</v>
      </c>
      <c r="CZ6" s="36">
        <f t="shared" si="11"/>
        <v>78.53</v>
      </c>
      <c r="DA6" s="36">
        <f t="shared" si="11"/>
        <v>79.010000000000005</v>
      </c>
      <c r="DB6" s="36">
        <f t="shared" si="11"/>
        <v>85.37</v>
      </c>
      <c r="DC6" s="36">
        <f t="shared" si="11"/>
        <v>84.81</v>
      </c>
      <c r="DD6" s="36">
        <f t="shared" si="11"/>
        <v>84.8</v>
      </c>
      <c r="DE6" s="36">
        <f t="shared" si="11"/>
        <v>84.6</v>
      </c>
      <c r="DF6" s="36">
        <f t="shared" si="11"/>
        <v>84.24</v>
      </c>
      <c r="DG6" s="35" t="str">
        <f>IF(DG7="","",IF(DG7="-","【-】","【"&amp;SUBSTITUTE(TEXT(DG7,"#,##0.00"),"-","△")&amp;"】"))</f>
        <v>【89.82】</v>
      </c>
      <c r="DH6" s="36">
        <f>IF(DH7="",NA(),DH7)</f>
        <v>42.23</v>
      </c>
      <c r="DI6" s="36">
        <f t="shared" ref="DI6:DQ6" si="12">IF(DI7="",NA(),DI7)</f>
        <v>43.69</v>
      </c>
      <c r="DJ6" s="36">
        <f t="shared" si="12"/>
        <v>45.08</v>
      </c>
      <c r="DK6" s="36">
        <f t="shared" si="12"/>
        <v>46.69</v>
      </c>
      <c r="DL6" s="36">
        <f t="shared" si="12"/>
        <v>48.07</v>
      </c>
      <c r="DM6" s="36">
        <f t="shared" si="12"/>
        <v>46.9</v>
      </c>
      <c r="DN6" s="36">
        <f t="shared" si="12"/>
        <v>47.28</v>
      </c>
      <c r="DO6" s="36">
        <f t="shared" si="12"/>
        <v>47.66</v>
      </c>
      <c r="DP6" s="36">
        <f t="shared" si="12"/>
        <v>48.17</v>
      </c>
      <c r="DQ6" s="36">
        <f t="shared" si="12"/>
        <v>48.83</v>
      </c>
      <c r="DR6" s="35" t="str">
        <f>IF(DR7="","",IF(DR7="-","【-】","【"&amp;SUBSTITUTE(TEXT(DR7,"#,##0.00"),"-","△")&amp;"】"))</f>
        <v>【50.19】</v>
      </c>
      <c r="DS6" s="36">
        <f>IF(DS7="",NA(),DS7)</f>
        <v>16.5</v>
      </c>
      <c r="DT6" s="36">
        <f t="shared" ref="DT6:EB6" si="13">IF(DT7="",NA(),DT7)</f>
        <v>17.670000000000002</v>
      </c>
      <c r="DU6" s="36">
        <f t="shared" si="13"/>
        <v>18.21</v>
      </c>
      <c r="DV6" s="36">
        <f t="shared" si="13"/>
        <v>17.96</v>
      </c>
      <c r="DW6" s="36">
        <f t="shared" si="13"/>
        <v>19.23</v>
      </c>
      <c r="DX6" s="36">
        <f t="shared" si="13"/>
        <v>12.03</v>
      </c>
      <c r="DY6" s="36">
        <f t="shared" si="13"/>
        <v>12.19</v>
      </c>
      <c r="DZ6" s="36">
        <f t="shared" si="13"/>
        <v>15.1</v>
      </c>
      <c r="EA6" s="36">
        <f t="shared" si="13"/>
        <v>17.12</v>
      </c>
      <c r="EB6" s="36">
        <f t="shared" si="13"/>
        <v>18.18</v>
      </c>
      <c r="EC6" s="35" t="str">
        <f>IF(EC7="","",IF(EC7="-","【-】","【"&amp;SUBSTITUTE(TEXT(EC7,"#,##0.00"),"-","△")&amp;"】"))</f>
        <v>【20.63】</v>
      </c>
      <c r="ED6" s="36">
        <f>IF(ED7="",NA(),ED7)</f>
        <v>0.44</v>
      </c>
      <c r="EE6" s="36">
        <f t="shared" ref="EE6:EM6" si="14">IF(EE7="",NA(),EE7)</f>
        <v>1.1399999999999999</v>
      </c>
      <c r="EF6" s="36">
        <f t="shared" si="14"/>
        <v>1.32</v>
      </c>
      <c r="EG6" s="36">
        <f t="shared" si="14"/>
        <v>0.61</v>
      </c>
      <c r="EH6" s="36">
        <f t="shared" si="14"/>
        <v>0.2</v>
      </c>
      <c r="EI6" s="36">
        <f t="shared" si="14"/>
        <v>0.61</v>
      </c>
      <c r="EJ6" s="36">
        <f t="shared" si="14"/>
        <v>0.51</v>
      </c>
      <c r="EK6" s="36">
        <f t="shared" si="14"/>
        <v>0.57999999999999996</v>
      </c>
      <c r="EL6" s="36">
        <f t="shared" si="14"/>
        <v>0.54</v>
      </c>
      <c r="EM6" s="36">
        <f t="shared" si="14"/>
        <v>0.56999999999999995</v>
      </c>
      <c r="EN6" s="35" t="str">
        <f>IF(EN7="","",IF(EN7="-","【-】","【"&amp;SUBSTITUTE(TEXT(EN7,"#,##0.00"),"-","△")&amp;"】"))</f>
        <v>【0.69】</v>
      </c>
    </row>
    <row r="7" spans="1:144" s="37" customFormat="1" x14ac:dyDescent="0.15">
      <c r="A7" s="29"/>
      <c r="B7" s="38">
        <v>2020</v>
      </c>
      <c r="C7" s="38">
        <v>52027</v>
      </c>
      <c r="D7" s="38">
        <v>46</v>
      </c>
      <c r="E7" s="38">
        <v>1</v>
      </c>
      <c r="F7" s="38">
        <v>0</v>
      </c>
      <c r="G7" s="38">
        <v>1</v>
      </c>
      <c r="H7" s="38" t="s">
        <v>92</v>
      </c>
      <c r="I7" s="38" t="s">
        <v>93</v>
      </c>
      <c r="J7" s="38" t="s">
        <v>94</v>
      </c>
      <c r="K7" s="38" t="s">
        <v>95</v>
      </c>
      <c r="L7" s="38" t="s">
        <v>96</v>
      </c>
      <c r="M7" s="38" t="s">
        <v>97</v>
      </c>
      <c r="N7" s="39" t="s">
        <v>98</v>
      </c>
      <c r="O7" s="39">
        <v>58.06</v>
      </c>
      <c r="P7" s="39">
        <v>79.06</v>
      </c>
      <c r="Q7" s="39">
        <v>3685</v>
      </c>
      <c r="R7" s="39">
        <v>51409</v>
      </c>
      <c r="S7" s="39">
        <v>426.95</v>
      </c>
      <c r="T7" s="39">
        <v>120.41</v>
      </c>
      <c r="U7" s="39">
        <v>40324</v>
      </c>
      <c r="V7" s="39">
        <v>100</v>
      </c>
      <c r="W7" s="39">
        <v>403.24</v>
      </c>
      <c r="X7" s="39">
        <v>120.25</v>
      </c>
      <c r="Y7" s="39">
        <v>121.55</v>
      </c>
      <c r="Z7" s="39">
        <v>116.78</v>
      </c>
      <c r="AA7" s="39">
        <v>113.34</v>
      </c>
      <c r="AB7" s="39">
        <v>117.22</v>
      </c>
      <c r="AC7" s="39">
        <v>110.95</v>
      </c>
      <c r="AD7" s="39">
        <v>110.68</v>
      </c>
      <c r="AE7" s="39">
        <v>110.66</v>
      </c>
      <c r="AF7" s="39">
        <v>109.01</v>
      </c>
      <c r="AG7" s="39">
        <v>108.83</v>
      </c>
      <c r="AH7" s="39">
        <v>110.27</v>
      </c>
      <c r="AI7" s="39">
        <v>0</v>
      </c>
      <c r="AJ7" s="39">
        <v>0</v>
      </c>
      <c r="AK7" s="39">
        <v>0</v>
      </c>
      <c r="AL7" s="39">
        <v>0</v>
      </c>
      <c r="AM7" s="39">
        <v>0</v>
      </c>
      <c r="AN7" s="39">
        <v>3.91</v>
      </c>
      <c r="AO7" s="39">
        <v>3.56</v>
      </c>
      <c r="AP7" s="39">
        <v>2.74</v>
      </c>
      <c r="AQ7" s="39">
        <v>3.7</v>
      </c>
      <c r="AR7" s="39">
        <v>4.34</v>
      </c>
      <c r="AS7" s="39">
        <v>1.1499999999999999</v>
      </c>
      <c r="AT7" s="39">
        <v>123.55</v>
      </c>
      <c r="AU7" s="39">
        <v>125.6</v>
      </c>
      <c r="AV7" s="39">
        <v>121.51</v>
      </c>
      <c r="AW7" s="39">
        <v>123.39</v>
      </c>
      <c r="AX7" s="39">
        <v>140.79</v>
      </c>
      <c r="AY7" s="39">
        <v>377.63</v>
      </c>
      <c r="AZ7" s="39">
        <v>357.34</v>
      </c>
      <c r="BA7" s="39">
        <v>366.03</v>
      </c>
      <c r="BB7" s="39">
        <v>365.18</v>
      </c>
      <c r="BC7" s="39">
        <v>327.77</v>
      </c>
      <c r="BD7" s="39">
        <v>260.31</v>
      </c>
      <c r="BE7" s="39">
        <v>679.99</v>
      </c>
      <c r="BF7" s="39">
        <v>653.52</v>
      </c>
      <c r="BG7" s="39">
        <v>631.38</v>
      </c>
      <c r="BH7" s="39">
        <v>616.99</v>
      </c>
      <c r="BI7" s="39">
        <v>606.04999999999995</v>
      </c>
      <c r="BJ7" s="39">
        <v>364.71</v>
      </c>
      <c r="BK7" s="39">
        <v>373.69</v>
      </c>
      <c r="BL7" s="39">
        <v>370.12</v>
      </c>
      <c r="BM7" s="39">
        <v>371.65</v>
      </c>
      <c r="BN7" s="39">
        <v>397.1</v>
      </c>
      <c r="BO7" s="39">
        <v>275.67</v>
      </c>
      <c r="BP7" s="39">
        <v>116.21</v>
      </c>
      <c r="BQ7" s="39">
        <v>117.55</v>
      </c>
      <c r="BR7" s="39">
        <v>111.81</v>
      </c>
      <c r="BS7" s="39">
        <v>109.54</v>
      </c>
      <c r="BT7" s="39">
        <v>112.78</v>
      </c>
      <c r="BU7" s="39">
        <v>100.65</v>
      </c>
      <c r="BV7" s="39">
        <v>99.87</v>
      </c>
      <c r="BW7" s="39">
        <v>100.42</v>
      </c>
      <c r="BX7" s="39">
        <v>98.77</v>
      </c>
      <c r="BY7" s="39">
        <v>95.79</v>
      </c>
      <c r="BZ7" s="39">
        <v>100.05</v>
      </c>
      <c r="CA7" s="39">
        <v>175.19</v>
      </c>
      <c r="CB7" s="39">
        <v>173.33</v>
      </c>
      <c r="CC7" s="39">
        <v>182.57</v>
      </c>
      <c r="CD7" s="39">
        <v>186.81</v>
      </c>
      <c r="CE7" s="39">
        <v>181.37</v>
      </c>
      <c r="CF7" s="39">
        <v>170.19</v>
      </c>
      <c r="CG7" s="39">
        <v>171.81</v>
      </c>
      <c r="CH7" s="39">
        <v>171.67</v>
      </c>
      <c r="CI7" s="39">
        <v>173.67</v>
      </c>
      <c r="CJ7" s="39">
        <v>171.13</v>
      </c>
      <c r="CK7" s="39">
        <v>166.4</v>
      </c>
      <c r="CL7" s="39">
        <v>51.02</v>
      </c>
      <c r="CM7" s="39">
        <v>51.78</v>
      </c>
      <c r="CN7" s="39">
        <v>53.72</v>
      </c>
      <c r="CO7" s="39">
        <v>55.1</v>
      </c>
      <c r="CP7" s="39">
        <v>54.84</v>
      </c>
      <c r="CQ7" s="39">
        <v>59.01</v>
      </c>
      <c r="CR7" s="39">
        <v>60.03</v>
      </c>
      <c r="CS7" s="39">
        <v>59.74</v>
      </c>
      <c r="CT7" s="39">
        <v>59.67</v>
      </c>
      <c r="CU7" s="39">
        <v>60.12</v>
      </c>
      <c r="CV7" s="39">
        <v>60.69</v>
      </c>
      <c r="CW7" s="39">
        <v>86.23</v>
      </c>
      <c r="CX7" s="39">
        <v>85.53</v>
      </c>
      <c r="CY7" s="39">
        <v>81.93</v>
      </c>
      <c r="CZ7" s="39">
        <v>78.53</v>
      </c>
      <c r="DA7" s="39">
        <v>79.010000000000005</v>
      </c>
      <c r="DB7" s="39">
        <v>85.37</v>
      </c>
      <c r="DC7" s="39">
        <v>84.81</v>
      </c>
      <c r="DD7" s="39">
        <v>84.8</v>
      </c>
      <c r="DE7" s="39">
        <v>84.6</v>
      </c>
      <c r="DF7" s="39">
        <v>84.24</v>
      </c>
      <c r="DG7" s="39">
        <v>89.82</v>
      </c>
      <c r="DH7" s="39">
        <v>42.23</v>
      </c>
      <c r="DI7" s="39">
        <v>43.69</v>
      </c>
      <c r="DJ7" s="39">
        <v>45.08</v>
      </c>
      <c r="DK7" s="39">
        <v>46.69</v>
      </c>
      <c r="DL7" s="39">
        <v>48.07</v>
      </c>
      <c r="DM7" s="39">
        <v>46.9</v>
      </c>
      <c r="DN7" s="39">
        <v>47.28</v>
      </c>
      <c r="DO7" s="39">
        <v>47.66</v>
      </c>
      <c r="DP7" s="39">
        <v>48.17</v>
      </c>
      <c r="DQ7" s="39">
        <v>48.83</v>
      </c>
      <c r="DR7" s="39">
        <v>50.19</v>
      </c>
      <c r="DS7" s="39">
        <v>16.5</v>
      </c>
      <c r="DT7" s="39">
        <v>17.670000000000002</v>
      </c>
      <c r="DU7" s="39">
        <v>18.21</v>
      </c>
      <c r="DV7" s="39">
        <v>17.96</v>
      </c>
      <c r="DW7" s="39">
        <v>19.23</v>
      </c>
      <c r="DX7" s="39">
        <v>12.03</v>
      </c>
      <c r="DY7" s="39">
        <v>12.19</v>
      </c>
      <c r="DZ7" s="39">
        <v>15.1</v>
      </c>
      <c r="EA7" s="39">
        <v>17.12</v>
      </c>
      <c r="EB7" s="39">
        <v>18.18</v>
      </c>
      <c r="EC7" s="39">
        <v>20.63</v>
      </c>
      <c r="ED7" s="39">
        <v>0.44</v>
      </c>
      <c r="EE7" s="39">
        <v>1.1399999999999999</v>
      </c>
      <c r="EF7" s="39">
        <v>1.32</v>
      </c>
      <c r="EG7" s="39">
        <v>0.61</v>
      </c>
      <c r="EH7" s="39">
        <v>0.2</v>
      </c>
      <c r="EI7" s="39">
        <v>0.61</v>
      </c>
      <c r="EJ7" s="39">
        <v>0.51</v>
      </c>
      <c r="EK7" s="39">
        <v>0.57999999999999996</v>
      </c>
      <c r="EL7" s="39">
        <v>0.54</v>
      </c>
      <c r="EM7" s="39">
        <v>0.56999999999999995</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99</v>
      </c>
      <c r="C9" s="42" t="s">
        <v>100</v>
      </c>
      <c r="D9" s="42" t="s">
        <v>101</v>
      </c>
      <c r="E9" s="42" t="s">
        <v>102</v>
      </c>
      <c r="F9" s="42" t="s">
        <v>103</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104</v>
      </c>
    </row>
    <row r="12" spans="1:144" x14ac:dyDescent="0.15">
      <c r="B12">
        <v>1</v>
      </c>
      <c r="C12">
        <v>1</v>
      </c>
      <c r="D12">
        <v>1</v>
      </c>
      <c r="E12">
        <v>1</v>
      </c>
      <c r="F12">
        <v>2</v>
      </c>
      <c r="G12" t="s">
        <v>105</v>
      </c>
    </row>
    <row r="13" spans="1:144" x14ac:dyDescent="0.15">
      <c r="B13" t="s">
        <v>106</v>
      </c>
      <c r="C13" t="s">
        <v>106</v>
      </c>
      <c r="D13" t="s">
        <v>106</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2022-09-21T02:29:26Z</dcterms:created>
  <dcterms:modified xsi:type="dcterms:W3CDTF">2022-09-21T02:29:26Z</dcterms:modified>
</cp:coreProperties>
</file>