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8由利本荘市\"/>
    </mc:Choice>
  </mc:AlternateContent>
  <xr:revisionPtr revIDLastSave="0" documentId="8_{D2D1DD52-3D71-4591-A6FE-DA7F4BF54B59}" xr6:coauthVersionLast="47" xr6:coauthVersionMax="47" xr10:uidLastSave="{00000000-0000-0000-0000-000000000000}"/>
  <workbookProtection workbookAlgorithmName="SHA-512" workbookHashValue="M7W9atqonrm/lKJm5oYGcue6202GkRnbqinvaf9nDGYjqSzDA+gbuk554oJxDdg4elYAANOi3h/RVYpEbU0Vlw==" workbookSaltValue="WxFD2NYsicQ9ecv5SFMoz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W10" i="4"/>
  <c r="B10" i="4"/>
  <c r="BB8" i="4"/>
  <c r="AD8" i="4"/>
  <c r="P8" i="4"/>
  <c r="I8" i="4"/>
  <c r="B8"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<sst xmlns="http://schemas.openxmlformats.org/spreadsheetml/2006/main" count="319" uniqueCount="118">
  <si>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</si>
  <si>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</si>
  <si>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</si>
  <si>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</si>
  <si>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</si>
  <si>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</si>
  <si>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</si>
  <si>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</si>
  <si>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</si>
  <si>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</si>
  <si>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</si>
  <si>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</si>
  <si>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</si>
  <si>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</si>
  <si>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</si>
  <si>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</si>
  <si>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</si>
  <si>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</si>
  <si>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</si>
  <si>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</si>
  <si>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</si>
  <si>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</si>
  <si>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</si>
  <si>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</si>
  <si>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</si>
  <si>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</si>
  <si>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</si>
  <si>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</si>
  <si>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</si>
  <si>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</si>
  <si>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</si>
  <si>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</si>
  <si>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</si>
  <si>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</si>
  <si>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</si>
  <si>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</si>
  <si>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</si>
  <si>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</si>
  <si>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</si>
  <si>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</si>
  <si>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</si>
  <si>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</si>
  <si>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</si>
  <si>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</si>
  <si>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</si>
  <si>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</si>
  <si>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</si>
  <si>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</si>
  <si>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</si>
  <si>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</si>
  <si>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</si>
  <si>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</si>
  <si>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</si>
  <si>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</si>
  <si>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</si>
  <si>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</si>
  <si>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</si>
  <si>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</si>
  <si>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</si>
  <si>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</si>
  <si>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</si>
  <si>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</si>
  <si>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</si>
  <si>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</si>
  <si>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</si>
  <si>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</si>
  <si>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</si>
  <si>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</si>
  <si>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</si>
  <si>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</si>
  <si>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</si>
  <si>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</si>
  <si>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</si>
  <si>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</si>
  <si>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</si>
  <si>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</si>
  <si>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</si>
  <si>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</si>
  <si>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</si>
  <si>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</si>
  <si>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</si>
  <si>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</si>
  <si>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</si>
  <si>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</si>
  <si>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</si>
  <si>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</si>
  <si>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</si>
  <si>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</si>
  <si>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</si>
  <si>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</si>
  <si>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</si>
  <si>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</si>
  <si>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</si>
  <si>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</si>
  <si>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</si>
  <si>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</si>
  <si>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</si>
  <si>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</si>
  <si>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</si>
  <si>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公共下水道</t>
  </si>
  <si>
    <t>Cc2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</si>
  <si>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</si>
  <si>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</si>
  <si>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</si>
  <si>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</si>
  <si>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</si>
  <si>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</si>
  <si>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</si>
  <si>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</si>
  <si>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</si>
  <si>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</si>
  <si>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</si>
  <si>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</si>
  <si>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</si>
  <si>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</si>
  <si>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</si>
  <si>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施設の老朽化に伴う更新事業、処理区の統合・接続に係る整備などの投資財源計画のすりあわせを十分に行い、健全かつ効率的な経営を維持しつつ、計画的な投資を行う必要がある。</t>
    <phoneticPr fontId="4"/>
  </si>
  <si>
    <t>①100%以上を維持していますが、一般会計繰入金に大きく依存している状況である。
②累積欠損金は生じていない。
③建設改良費に充てた企業債の償還を使用料収入等では賄えていない状況である。接続率を向上させるなど収入を確保するための経営が必要である。
④全国・類似団体平均に比べて低い水準にあるが、今後、設備の更新・整備が必要であり、計画的な更新を行うため、増加が予想される。
⑤⑥100%を下回っており、使用料収入の確保、費用削減等が必要であり、適正な事業運営に努めたい。
⑦類似団体よりも低い状況である。これは、本荘処理区の普及率が低いことから、処理場の施設利用率が低くなっている。今後、処理区の統合・接続により施設利用率は増加する見込みである。
⑧排水設備工事に対する補助金交付などを引き続き実施し、水洗化率向上に努める。</t>
    <rPh sb="5" eb="7">
      <t>イジョウ</t>
    </rPh>
    <rPh sb="8" eb="10">
      <t>イジ</t>
    </rPh>
    <rPh sb="25" eb="26">
      <t>オオ</t>
    </rPh>
    <rPh sb="43" eb="45">
      <t>ルイセキ</t>
    </rPh>
    <rPh sb="45" eb="48">
      <t>ケッソンキン</t>
    </rPh>
    <rPh sb="49" eb="50">
      <t>ショウ</t>
    </rPh>
    <rPh sb="89" eb="91">
      <t>ジョウキョウ</t>
    </rPh>
    <rPh sb="128" eb="130">
      <t>ゼンコク</t>
    </rPh>
    <rPh sb="131" eb="135">
      <t>ルイジダンタイ</t>
    </rPh>
    <rPh sb="135" eb="137">
      <t>ヘイキン</t>
    </rPh>
    <rPh sb="138" eb="139">
      <t>クラ</t>
    </rPh>
    <rPh sb="141" eb="142">
      <t>ヒク</t>
    </rPh>
    <rPh sb="143" eb="145">
      <t>スイジュン</t>
    </rPh>
    <rPh sb="150" eb="152">
      <t>コンゴ</t>
    </rPh>
    <rPh sb="153" eb="155">
      <t>セツビ</t>
    </rPh>
    <rPh sb="156" eb="158">
      <t>コウシン</t>
    </rPh>
    <rPh sb="159" eb="161">
      <t>セイビ</t>
    </rPh>
    <rPh sb="162" eb="164">
      <t>ヒツヨウ</t>
    </rPh>
    <rPh sb="168" eb="170">
      <t>ケイカク</t>
    </rPh>
    <rPh sb="170" eb="171">
      <t>テキ</t>
    </rPh>
    <rPh sb="172" eb="174">
      <t>コウシン</t>
    </rPh>
    <rPh sb="175" eb="176">
      <t>オコナ</t>
    </rPh>
    <rPh sb="180" eb="182">
      <t>ゾウカ</t>
    </rPh>
    <rPh sb="183" eb="185">
      <t>ヨソウ</t>
    </rPh>
    <rPh sb="198" eb="200">
      <t>シタマワ</t>
    </rPh>
    <rPh sb="208" eb="210">
      <t>シュウニュウ</t>
    </rPh>
    <rPh sb="220" eb="222">
      <t>ヒツヨウ</t>
    </rPh>
    <rPh sb="349" eb="350">
      <t>ヒ</t>
    </rPh>
    <rPh sb="351" eb="352">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</si>
</sst>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200-4622-A6A4-D91AE6B6AD1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1.65</c:v>
                </c:pt>
              </c:numCache>
            </c:numRef>
          </c:val>
          <c:smooth val="0"/>
          <c:extLst>
            <c:ext xmlns:c16="http://schemas.microsoft.com/office/drawing/2014/chart" uri="{C3380CC4-5D6E-409C-BE32-E72D297353CC}">
              <c16:uniqueId val="{00000001-D200-4622-A6A4-D91AE6B6AD1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45.01</c:v>
                </c:pt>
              </c:numCache>
            </c:numRef>
          </c:val>
          <c:extLst>
            <c:ext xmlns:c16="http://schemas.microsoft.com/office/drawing/2014/chart" uri="{C3380CC4-5D6E-409C-BE32-E72D297353CC}">
              <c16:uniqueId val="{00000000-BD28-4FD5-8F10-28960D32346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50.53</c:v>
                </c:pt>
              </c:numCache>
            </c:numRef>
          </c:val>
          <c:smooth val="0"/>
          <c:extLst>
            <c:ext xmlns:c16="http://schemas.microsoft.com/office/drawing/2014/chart" uri="{C3380CC4-5D6E-409C-BE32-E72D297353CC}">
              <c16:uniqueId val="{00000001-BD28-4FD5-8F10-28960D32346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91.12</c:v>
                </c:pt>
              </c:numCache>
            </c:numRef>
          </c:val>
          <c:extLst>
            <c:ext xmlns:c16="http://schemas.microsoft.com/office/drawing/2014/chart" uri="{C3380CC4-5D6E-409C-BE32-E72D297353CC}">
              <c16:uniqueId val="{00000000-F4C1-4957-A54F-21281AAACCC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82.08</c:v>
                </c:pt>
              </c:numCache>
            </c:numRef>
          </c:val>
          <c:smooth val="0"/>
          <c:extLst>
            <c:ext xmlns:c16="http://schemas.microsoft.com/office/drawing/2014/chart" uri="{C3380CC4-5D6E-409C-BE32-E72D297353CC}">
              <c16:uniqueId val="{00000001-F4C1-4957-A54F-21281AAACCC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102.09</c:v>
                </c:pt>
              </c:numCache>
            </c:numRef>
          </c:val>
          <c:extLst>
            <c:ext xmlns:c16="http://schemas.microsoft.com/office/drawing/2014/chart" uri="{C3380CC4-5D6E-409C-BE32-E72D297353CC}">
              <c16:uniqueId val="{00000000-EC4D-4F34-910E-1E16D52C359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107.21</c:v>
                </c:pt>
              </c:numCache>
            </c:numRef>
          </c:val>
          <c:smooth val="0"/>
          <c:extLst>
            <c:ext xmlns:c16="http://schemas.microsoft.com/office/drawing/2014/chart" uri="{C3380CC4-5D6E-409C-BE32-E72D297353CC}">
              <c16:uniqueId val="{00000001-EC4D-4F34-910E-1E16D52C359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3.35</c:v>
                </c:pt>
              </c:numCache>
            </c:numRef>
          </c:val>
          <c:extLst>
            <c:ext xmlns:c16="http://schemas.microsoft.com/office/drawing/2014/chart" uri="{C3380CC4-5D6E-409C-BE32-E72D297353CC}">
              <c16:uniqueId val="{00000000-EDD8-43B3-A4A1-25AF2825841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12.7</c:v>
                </c:pt>
              </c:numCache>
            </c:numRef>
          </c:val>
          <c:smooth val="0"/>
          <c:extLst>
            <c:ext xmlns:c16="http://schemas.microsoft.com/office/drawing/2014/chart" uri="{C3380CC4-5D6E-409C-BE32-E72D297353CC}">
              <c16:uniqueId val="{00000001-EDD8-43B3-A4A1-25AF2825841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81F-49F5-8992-2746A75B3DF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181F-49F5-8992-2746A75B3DF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792-4EF6-852C-06D19244070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43.71</c:v>
                </c:pt>
              </c:numCache>
            </c:numRef>
          </c:val>
          <c:smooth val="0"/>
          <c:extLst>
            <c:ext xmlns:c16="http://schemas.microsoft.com/office/drawing/2014/chart" uri="{C3380CC4-5D6E-409C-BE32-E72D297353CC}">
              <c16:uniqueId val="{00000001-9792-4EF6-852C-06D19244070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17.8</c:v>
                </c:pt>
              </c:numCache>
            </c:numRef>
          </c:val>
          <c:extLst>
            <c:ext xmlns:c16="http://schemas.microsoft.com/office/drawing/2014/chart" uri="{C3380CC4-5D6E-409C-BE32-E72D297353CC}">
              <c16:uniqueId val="{00000000-1CA3-48D9-AB48-DF3B6323303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40.67</c:v>
                </c:pt>
              </c:numCache>
            </c:numRef>
          </c:val>
          <c:smooth val="0"/>
          <c:extLst>
            <c:ext xmlns:c16="http://schemas.microsoft.com/office/drawing/2014/chart" uri="{C3380CC4-5D6E-409C-BE32-E72D297353CC}">
              <c16:uniqueId val="{00000001-1CA3-48D9-AB48-DF3B6323303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368.68</c:v>
                </c:pt>
              </c:numCache>
            </c:numRef>
          </c:val>
          <c:extLst>
            <c:ext xmlns:c16="http://schemas.microsoft.com/office/drawing/2014/chart" uri="{C3380CC4-5D6E-409C-BE32-E72D297353CC}">
              <c16:uniqueId val="{00000000-9C5D-4CDC-A98A-6E26688396A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1050.51</c:v>
                </c:pt>
              </c:numCache>
            </c:numRef>
          </c:val>
          <c:smooth val="0"/>
          <c:extLst>
            <c:ext xmlns:c16="http://schemas.microsoft.com/office/drawing/2014/chart" uri="{C3380CC4-5D6E-409C-BE32-E72D297353CC}">
              <c16:uniqueId val="{00000001-9C5D-4CDC-A98A-6E26688396A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94.04</c:v>
                </c:pt>
              </c:numCache>
            </c:numRef>
          </c:val>
          <c:extLst>
            <c:ext xmlns:c16="http://schemas.microsoft.com/office/drawing/2014/chart" uri="{C3380CC4-5D6E-409C-BE32-E72D297353CC}">
              <c16:uniqueId val="{00000000-66FD-4D4A-8910-184049687BC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82.65</c:v>
                </c:pt>
              </c:numCache>
            </c:numRef>
          </c:val>
          <c:smooth val="0"/>
          <c:extLst>
            <c:ext xmlns:c16="http://schemas.microsoft.com/office/drawing/2014/chart" uri="{C3380CC4-5D6E-409C-BE32-E72D297353CC}">
              <c16:uniqueId val="{00000001-66FD-4D4A-8910-184049687BC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177.18</c:v>
                </c:pt>
              </c:numCache>
            </c:numRef>
          </c:val>
          <c:extLst>
            <c:ext xmlns:c16="http://schemas.microsoft.com/office/drawing/2014/chart" uri="{C3380CC4-5D6E-409C-BE32-E72D297353CC}">
              <c16:uniqueId val="{00000000-EC17-4CF3-A28D-BE35C413094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186.3</c:v>
                </c:pt>
              </c:numCache>
            </c:numRef>
          </c:val>
          <c:smooth val="0"/>
          <c:extLst>
            <c:ext xmlns:c16="http://schemas.microsoft.com/office/drawing/2014/chart" uri="{C3380CC4-5D6E-409C-BE32-E72D297353CC}">
              <c16:uniqueId val="{00000001-EC17-4CF3-A28D-BE35C413094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由利本荘市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公共下水道</v>
      </c>
      <c r="Q8" s="78"/>
      <c r="R8" s="78"/>
      <c r="S8" s="78"/>
      <c r="T8" s="78"/>
      <c r="U8" s="78"/>
      <c r="V8" s="78"/>
      <c r="W8" s="78" t="str">
        <f>データ!L6</f>
        <v>Cc2</v>
      </c>
      <c r="X8" s="78"/>
      <c r="Y8" s="78"/>
      <c r="Z8" s="78"/>
      <c r="AA8" s="78"/>
      <c r="AB8" s="78"/>
      <c r="AC8" s="78"/>
      <c r="AD8" s="79" t="str">
        <f>データ!$M$6</f>
        <v>自治体職員</v>
      </c>
      <c r="AE8" s="79"/>
      <c r="AF8" s="79"/>
      <c r="AG8" s="79"/>
      <c r="AH8" s="79"/>
      <c r="AI8" s="79"/>
      <c r="AJ8" s="79"/>
      <c r="AK8" s="3"/>
      <c r="AL8" s="75">
        <f>データ!S6</f>
        <v>75040</v>
      </c>
      <c r="AM8" s="75"/>
      <c r="AN8" s="75"/>
      <c r="AO8" s="75"/>
      <c r="AP8" s="75"/>
      <c r="AQ8" s="75"/>
      <c r="AR8" s="75"/>
      <c r="AS8" s="75"/>
      <c r="AT8" s="74">
        <f>データ!T6</f>
        <v>1209.5899999999999</v>
      </c>
      <c r="AU8" s="74"/>
      <c r="AV8" s="74"/>
      <c r="AW8" s="74"/>
      <c r="AX8" s="74"/>
      <c r="AY8" s="74"/>
      <c r="AZ8" s="74"/>
      <c r="BA8" s="74"/>
      <c r="BB8" s="74">
        <f>データ!U6</f>
        <v>62.04</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41.04</v>
      </c>
      <c r="J10" s="74"/>
      <c r="K10" s="74"/>
      <c r="L10" s="74"/>
      <c r="M10" s="74"/>
      <c r="N10" s="74"/>
      <c r="O10" s="74"/>
      <c r="P10" s="74">
        <f>データ!P6</f>
        <v>30.85</v>
      </c>
      <c r="Q10" s="74"/>
      <c r="R10" s="74"/>
      <c r="S10" s="74"/>
      <c r="T10" s="74"/>
      <c r="U10" s="74"/>
      <c r="V10" s="74"/>
      <c r="W10" s="74">
        <f>データ!Q6</f>
        <v>91.78</v>
      </c>
      <c r="X10" s="74"/>
      <c r="Y10" s="74"/>
      <c r="Z10" s="74"/>
      <c r="AA10" s="74"/>
      <c r="AB10" s="74"/>
      <c r="AC10" s="74"/>
      <c r="AD10" s="75">
        <f>データ!R6</f>
        <v>3333</v>
      </c>
      <c r="AE10" s="75"/>
      <c r="AF10" s="75"/>
      <c r="AG10" s="75"/>
      <c r="AH10" s="75"/>
      <c r="AI10" s="75"/>
      <c r="AJ10" s="75"/>
      <c r="AK10" s="2"/>
      <c r="AL10" s="75">
        <f>データ!V6</f>
        <v>23008</v>
      </c>
      <c r="AM10" s="75"/>
      <c r="AN10" s="75"/>
      <c r="AO10" s="75"/>
      <c r="AP10" s="75"/>
      <c r="AQ10" s="75"/>
      <c r="AR10" s="75"/>
      <c r="AS10" s="75"/>
      <c r="AT10" s="74">
        <f>データ!W6</f>
        <v>7.68</v>
      </c>
      <c r="AU10" s="74"/>
      <c r="AV10" s="74"/>
      <c r="AW10" s="74"/>
      <c r="AX10" s="74"/>
      <c r="AY10" s="74"/>
      <c r="AZ10" s="74"/>
      <c r="BA10" s="74"/>
      <c r="BB10" s="74">
        <f>データ!X6</f>
        <v>2995.83</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W1YaYvL8Ffhx3ac3lCdBLDM0eP4Te5mY1NK50pOrLtOf82/2M40G6zxkP4bMr0nbAIlP6E6m56vyruW3sEs9og==" saltValue="45O3Oezi+Abad/1zALI4h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45:BZ46"/>
    <mergeCell ref="BL16:BZ44"/>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1</v>
      </c>
      <c r="G6" s="33">
        <f t="shared" si="3"/>
        <v>0</v>
      </c>
      <c r="H6" s="33" t="str">
        <f t="shared" si="3"/>
        <v>秋田県　由利本荘市</v>
      </c>
      <c r="I6" s="33" t="str">
        <f t="shared" si="3"/>
        <v>法適用</v>
      </c>
      <c r="J6" s="33" t="str">
        <f t="shared" si="3"/>
        <v>下水道事業</v>
      </c>
      <c r="K6" s="33" t="str">
        <f t="shared" si="3"/>
        <v>公共下水道</v>
      </c>
      <c r="L6" s="33" t="str">
        <f t="shared" si="3"/>
        <v>Cc2</v>
      </c>
      <c r="M6" s="33" t="str">
        <f t="shared" si="3"/>
        <v>自治体職員</v>
      </c>
      <c r="N6" s="34" t="str">
        <f t="shared" si="3"/>
        <v>-</v>
      </c>
      <c r="O6" s="34">
        <f t="shared" si="3"/>
        <v>41.04</v>
      </c>
      <c r="P6" s="34">
        <f t="shared" si="3"/>
        <v>30.85</v>
      </c>
      <c r="Q6" s="34">
        <f t="shared" si="3"/>
        <v>91.78</v>
      </c>
      <c r="R6" s="34">
        <f t="shared" si="3"/>
        <v>3333</v>
      </c>
      <c r="S6" s="34">
        <f t="shared" si="3"/>
        <v>75040</v>
      </c>
      <c r="T6" s="34">
        <f t="shared" si="3"/>
        <v>1209.5899999999999</v>
      </c>
      <c r="U6" s="34">
        <f t="shared" si="3"/>
        <v>62.04</v>
      </c>
      <c r="V6" s="34">
        <f t="shared" si="3"/>
        <v>23008</v>
      </c>
      <c r="W6" s="34">
        <f t="shared" si="3"/>
        <v>7.68</v>
      </c>
      <c r="X6" s="34">
        <f t="shared" si="3"/>
        <v>2995.83</v>
      </c>
      <c r="Y6" s="35" t="str">
        <f>IF(Y7="",NA(),Y7)</f>
        <v>-</v>
      </c>
      <c r="Z6" s="35" t="str">
        <f t="shared" ref="Z6:AH6" si="4">IF(Z7="",NA(),Z7)</f>
        <v>-</v>
      </c>
      <c r="AA6" s="35" t="str">
        <f t="shared" si="4"/>
        <v>-</v>
      </c>
      <c r="AB6" s="35" t="str">
        <f t="shared" si="4"/>
        <v>-</v>
      </c>
      <c r="AC6" s="35">
        <f t="shared" si="4"/>
        <v>102.09</v>
      </c>
      <c r="AD6" s="35" t="str">
        <f t="shared" si="4"/>
        <v>-</v>
      </c>
      <c r="AE6" s="35" t="str">
        <f t="shared" si="4"/>
        <v>-</v>
      </c>
      <c r="AF6" s="35" t="str">
        <f t="shared" si="4"/>
        <v>-</v>
      </c>
      <c r="AG6" s="35" t="str">
        <f t="shared" si="4"/>
        <v>-</v>
      </c>
      <c r="AH6" s="35">
        <f t="shared" si="4"/>
        <v>107.21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43.71</v>
      </c>
      <c r="AT6" s="34" t="str">
        <f>IF(AT7="","",IF(AT7="-","【-】","【"&amp;SUBSTITUTE(TEXT(AT7,"#,##0.00"),"-","△")&amp;"】"))</f>
        <v>【3.64】</v>
      </c>
      <c r="AU6" s="35" t="str">
        <f>IF(AU7="",NA(),AU7)</f>
        <v>-</v>
      </c>
      <c r="AV6" s="35" t="str">
        <f t="shared" ref="AV6:BD6" si="6">IF(AV7="",NA(),AV7)</f>
        <v>-</v>
      </c>
      <c r="AW6" s="35" t="str">
        <f t="shared" si="6"/>
        <v>-</v>
      </c>
      <c r="AX6" s="35" t="str">
        <f t="shared" si="6"/>
        <v>-</v>
      </c>
      <c r="AY6" s="35">
        <f t="shared" si="6"/>
        <v>17.8</v>
      </c>
      <c r="AZ6" s="35" t="str">
        <f t="shared" si="6"/>
        <v>-</v>
      </c>
      <c r="BA6" s="35" t="str">
        <f t="shared" si="6"/>
        <v>-</v>
      </c>
      <c r="BB6" s="35" t="str">
        <f t="shared" si="6"/>
        <v>-</v>
      </c>
      <c r="BC6" s="35" t="str">
        <f t="shared" si="6"/>
        <v>-</v>
      </c>
      <c r="BD6" s="35">
        <f t="shared" si="6"/>
        <v>40.67</v>
      </c>
      <c r="BE6" s="34" t="str">
        <f>IF(BE7="","",IF(BE7="-","【-】","【"&amp;SUBSTITUTE(TEXT(BE7,"#,##0.00"),"-","△")&amp;"】"))</f>
        <v>【67.52】</v>
      </c>
      <c r="BF6" s="35" t="str">
        <f>IF(BF7="",NA(),BF7)</f>
        <v>-</v>
      </c>
      <c r="BG6" s="35" t="str">
        <f t="shared" ref="BG6:BO6" si="7">IF(BG7="",NA(),BG7)</f>
        <v>-</v>
      </c>
      <c r="BH6" s="35" t="str">
        <f t="shared" si="7"/>
        <v>-</v>
      </c>
      <c r="BI6" s="35" t="str">
        <f t="shared" si="7"/>
        <v>-</v>
      </c>
      <c r="BJ6" s="35">
        <f t="shared" si="7"/>
        <v>368.68</v>
      </c>
      <c r="BK6" s="35" t="str">
        <f t="shared" si="7"/>
        <v>-</v>
      </c>
      <c r="BL6" s="35" t="str">
        <f t="shared" si="7"/>
        <v>-</v>
      </c>
      <c r="BM6" s="35" t="str">
        <f t="shared" si="7"/>
        <v>-</v>
      </c>
      <c r="BN6" s="35" t="str">
        <f t="shared" si="7"/>
        <v>-</v>
      </c>
      <c r="BO6" s="35">
        <f t="shared" si="7"/>
        <v>1050.51</v>
      </c>
      <c r="BP6" s="34" t="str">
        <f>IF(BP7="","",IF(BP7="-","【-】","【"&amp;SUBSTITUTE(TEXT(BP7,"#,##0.00"),"-","△")&amp;"】"))</f>
        <v>【705.21】</v>
      </c>
      <c r="BQ6" s="35" t="str">
        <f>IF(BQ7="",NA(),BQ7)</f>
        <v>-</v>
      </c>
      <c r="BR6" s="35" t="str">
        <f t="shared" ref="BR6:BZ6" si="8">IF(BR7="",NA(),BR7)</f>
        <v>-</v>
      </c>
      <c r="BS6" s="35" t="str">
        <f t="shared" si="8"/>
        <v>-</v>
      </c>
      <c r="BT6" s="35" t="str">
        <f t="shared" si="8"/>
        <v>-</v>
      </c>
      <c r="BU6" s="35">
        <f t="shared" si="8"/>
        <v>94.04</v>
      </c>
      <c r="BV6" s="35" t="str">
        <f t="shared" si="8"/>
        <v>-</v>
      </c>
      <c r="BW6" s="35" t="str">
        <f t="shared" si="8"/>
        <v>-</v>
      </c>
      <c r="BX6" s="35" t="str">
        <f t="shared" si="8"/>
        <v>-</v>
      </c>
      <c r="BY6" s="35" t="str">
        <f t="shared" si="8"/>
        <v>-</v>
      </c>
      <c r="BZ6" s="35">
        <f t="shared" si="8"/>
        <v>82.65</v>
      </c>
      <c r="CA6" s="34" t="str">
        <f>IF(CA7="","",IF(CA7="-","【-】","【"&amp;SUBSTITUTE(TEXT(CA7,"#,##0.00"),"-","△")&amp;"】"))</f>
        <v>【98.96】</v>
      </c>
      <c r="CB6" s="35" t="str">
        <f>IF(CB7="",NA(),CB7)</f>
        <v>-</v>
      </c>
      <c r="CC6" s="35" t="str">
        <f t="shared" ref="CC6:CK6" si="9">IF(CC7="",NA(),CC7)</f>
        <v>-</v>
      </c>
      <c r="CD6" s="35" t="str">
        <f t="shared" si="9"/>
        <v>-</v>
      </c>
      <c r="CE6" s="35" t="str">
        <f t="shared" si="9"/>
        <v>-</v>
      </c>
      <c r="CF6" s="35">
        <f t="shared" si="9"/>
        <v>177.18</v>
      </c>
      <c r="CG6" s="35" t="str">
        <f t="shared" si="9"/>
        <v>-</v>
      </c>
      <c r="CH6" s="35" t="str">
        <f t="shared" si="9"/>
        <v>-</v>
      </c>
      <c r="CI6" s="35" t="str">
        <f t="shared" si="9"/>
        <v>-</v>
      </c>
      <c r="CJ6" s="35" t="str">
        <f t="shared" si="9"/>
        <v>-</v>
      </c>
      <c r="CK6" s="35">
        <f t="shared" si="9"/>
        <v>186.3</v>
      </c>
      <c r="CL6" s="34" t="str">
        <f>IF(CL7="","",IF(CL7="-","【-】","【"&amp;SUBSTITUTE(TEXT(CL7,"#,##0.00"),"-","△")&amp;"】"))</f>
        <v>【134.52】</v>
      </c>
      <c r="CM6" s="35" t="str">
        <f>IF(CM7="",NA(),CM7)</f>
        <v>-</v>
      </c>
      <c r="CN6" s="35" t="str">
        <f t="shared" ref="CN6:CV6" si="10">IF(CN7="",NA(),CN7)</f>
        <v>-</v>
      </c>
      <c r="CO6" s="35" t="str">
        <f t="shared" si="10"/>
        <v>-</v>
      </c>
      <c r="CP6" s="35" t="str">
        <f t="shared" si="10"/>
        <v>-</v>
      </c>
      <c r="CQ6" s="35">
        <f t="shared" si="10"/>
        <v>45.01</v>
      </c>
      <c r="CR6" s="35" t="str">
        <f t="shared" si="10"/>
        <v>-</v>
      </c>
      <c r="CS6" s="35" t="str">
        <f t="shared" si="10"/>
        <v>-</v>
      </c>
      <c r="CT6" s="35" t="str">
        <f t="shared" si="10"/>
        <v>-</v>
      </c>
      <c r="CU6" s="35" t="str">
        <f t="shared" si="10"/>
        <v>-</v>
      </c>
      <c r="CV6" s="35">
        <f t="shared" si="10"/>
        <v>50.53</v>
      </c>
      <c r="CW6" s="34" t="str">
        <f>IF(CW7="","",IF(CW7="-","【-】","【"&amp;SUBSTITUTE(TEXT(CW7,"#,##0.00"),"-","△")&amp;"】"))</f>
        <v>【59.57】</v>
      </c>
      <c r="CX6" s="35" t="str">
        <f>IF(CX7="",NA(),CX7)</f>
        <v>-</v>
      </c>
      <c r="CY6" s="35" t="str">
        <f t="shared" ref="CY6:DG6" si="11">IF(CY7="",NA(),CY7)</f>
        <v>-</v>
      </c>
      <c r="CZ6" s="35" t="str">
        <f t="shared" si="11"/>
        <v>-</v>
      </c>
      <c r="DA6" s="35" t="str">
        <f t="shared" si="11"/>
        <v>-</v>
      </c>
      <c r="DB6" s="35">
        <f t="shared" si="11"/>
        <v>91.12</v>
      </c>
      <c r="DC6" s="35" t="str">
        <f t="shared" si="11"/>
        <v>-</v>
      </c>
      <c r="DD6" s="35" t="str">
        <f t="shared" si="11"/>
        <v>-</v>
      </c>
      <c r="DE6" s="35" t="str">
        <f t="shared" si="11"/>
        <v>-</v>
      </c>
      <c r="DF6" s="35" t="str">
        <f t="shared" si="11"/>
        <v>-</v>
      </c>
      <c r="DG6" s="35">
        <f t="shared" si="11"/>
        <v>82.08</v>
      </c>
      <c r="DH6" s="34" t="str">
        <f>IF(DH7="","",IF(DH7="-","【-】","【"&amp;SUBSTITUTE(TEXT(DH7,"#,##0.00"),"-","△")&amp;"】"))</f>
        <v>【95.57】</v>
      </c>
      <c r="DI6" s="35" t="str">
        <f>IF(DI7="",NA(),DI7)</f>
        <v>-</v>
      </c>
      <c r="DJ6" s="35" t="str">
        <f t="shared" ref="DJ6:DR6" si="12">IF(DJ7="",NA(),DJ7)</f>
        <v>-</v>
      </c>
      <c r="DK6" s="35" t="str">
        <f t="shared" si="12"/>
        <v>-</v>
      </c>
      <c r="DL6" s="35" t="str">
        <f t="shared" si="12"/>
        <v>-</v>
      </c>
      <c r="DM6" s="35">
        <f t="shared" si="12"/>
        <v>3.35</v>
      </c>
      <c r="DN6" s="35" t="str">
        <f t="shared" si="12"/>
        <v>-</v>
      </c>
      <c r="DO6" s="35" t="str">
        <f t="shared" si="12"/>
        <v>-</v>
      </c>
      <c r="DP6" s="35" t="str">
        <f t="shared" si="12"/>
        <v>-</v>
      </c>
      <c r="DQ6" s="35" t="str">
        <f t="shared" si="12"/>
        <v>-</v>
      </c>
      <c r="DR6" s="35">
        <f t="shared" si="12"/>
        <v>12.7</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1.65</v>
      </c>
      <c r="EO6" s="34" t="str">
        <f>IF(EO7="","",IF(EO7="-","【-】","【"&amp;SUBSTITUTE(TEXT(EO7,"#,##0.00"),"-","△")&amp;"】"))</f>
        <v>【0.30】</v>
      </c>
    </row>
    <row r="7" spans="1:148" s="36" customFormat="1" x14ac:dyDescent="0.15">
      <c r="A7" s="28"/>
      <c r="B7" s="37">
        <v>2020</v>
      </c>
      <c r="C7" s="37">
        <v>52108</v>
      </c>
      <c r="D7" s="37">
        <v>46</v>
      </c>
      <c r="E7" s="37">
        <v>17</v>
      </c>
      <c r="F7" s="37">
        <v>1</v>
      </c>
      <c r="G7" s="37">
        <v>0</v>
      </c>
      <c r="H7" s="37" t="s">
        <v>96</v>
      </c>
      <c r="I7" s="37" t="s">
        <v>97</v>
      </c>
      <c r="J7" s="37" t="s">
        <v>98</v>
      </c>
      <c r="K7" s="37" t="s">
        <v>99</v>
      </c>
      <c r="L7" s="37" t="s">
        <v>100</v>
      </c>
      <c r="M7" s="37" t="s">
        <v>101</v>
      </c>
      <c r="N7" s="38" t="s">
        <v>102</v>
      </c>
      <c r="O7" s="38">
        <v>41.04</v>
      </c>
      <c r="P7" s="38">
        <v>30.85</v>
      </c>
      <c r="Q7" s="38">
        <v>91.78</v>
      </c>
      <c r="R7" s="38">
        <v>3333</v>
      </c>
      <c r="S7" s="38">
        <v>75040</v>
      </c>
      <c r="T7" s="38">
        <v>1209.5899999999999</v>
      </c>
      <c r="U7" s="38">
        <v>62.04</v>
      </c>
      <c r="V7" s="38">
        <v>23008</v>
      </c>
      <c r="W7" s="38">
        <v>7.68</v>
      </c>
      <c r="X7" s="38">
        <v>2995.83</v>
      </c>
      <c r="Y7" s="38" t="s">
        <v>102</v>
      </c>
      <c r="Z7" s="38" t="s">
        <v>102</v>
      </c>
      <c r="AA7" s="38" t="s">
        <v>102</v>
      </c>
      <c r="AB7" s="38" t="s">
        <v>102</v>
      </c>
      <c r="AC7" s="38">
        <v>102.09</v>
      </c>
      <c r="AD7" s="38" t="s">
        <v>102</v>
      </c>
      <c r="AE7" s="38" t="s">
        <v>102</v>
      </c>
      <c r="AF7" s="38" t="s">
        <v>102</v>
      </c>
      <c r="AG7" s="38" t="s">
        <v>102</v>
      </c>
      <c r="AH7" s="38">
        <v>107.21</v>
      </c>
      <c r="AI7" s="38">
        <v>106.67</v>
      </c>
      <c r="AJ7" s="38" t="s">
        <v>102</v>
      </c>
      <c r="AK7" s="38" t="s">
        <v>102</v>
      </c>
      <c r="AL7" s="38" t="s">
        <v>102</v>
      </c>
      <c r="AM7" s="38" t="s">
        <v>102</v>
      </c>
      <c r="AN7" s="38">
        <v>0</v>
      </c>
      <c r="AO7" s="38" t="s">
        <v>102</v>
      </c>
      <c r="AP7" s="38" t="s">
        <v>102</v>
      </c>
      <c r="AQ7" s="38" t="s">
        <v>102</v>
      </c>
      <c r="AR7" s="38" t="s">
        <v>102</v>
      </c>
      <c r="AS7" s="38">
        <v>43.71</v>
      </c>
      <c r="AT7" s="38">
        <v>3.64</v>
      </c>
      <c r="AU7" s="38" t="s">
        <v>102</v>
      </c>
      <c r="AV7" s="38" t="s">
        <v>102</v>
      </c>
      <c r="AW7" s="38" t="s">
        <v>102</v>
      </c>
      <c r="AX7" s="38" t="s">
        <v>102</v>
      </c>
      <c r="AY7" s="38">
        <v>17.8</v>
      </c>
      <c r="AZ7" s="38" t="s">
        <v>102</v>
      </c>
      <c r="BA7" s="38" t="s">
        <v>102</v>
      </c>
      <c r="BB7" s="38" t="s">
        <v>102</v>
      </c>
      <c r="BC7" s="38" t="s">
        <v>102</v>
      </c>
      <c r="BD7" s="38">
        <v>40.67</v>
      </c>
      <c r="BE7" s="38">
        <v>67.52</v>
      </c>
      <c r="BF7" s="38" t="s">
        <v>102</v>
      </c>
      <c r="BG7" s="38" t="s">
        <v>102</v>
      </c>
      <c r="BH7" s="38" t="s">
        <v>102</v>
      </c>
      <c r="BI7" s="38" t="s">
        <v>102</v>
      </c>
      <c r="BJ7" s="38">
        <v>368.68</v>
      </c>
      <c r="BK7" s="38" t="s">
        <v>102</v>
      </c>
      <c r="BL7" s="38" t="s">
        <v>102</v>
      </c>
      <c r="BM7" s="38" t="s">
        <v>102</v>
      </c>
      <c r="BN7" s="38" t="s">
        <v>102</v>
      </c>
      <c r="BO7" s="38">
        <v>1050.51</v>
      </c>
      <c r="BP7" s="38">
        <v>705.21</v>
      </c>
      <c r="BQ7" s="38" t="s">
        <v>102</v>
      </c>
      <c r="BR7" s="38" t="s">
        <v>102</v>
      </c>
      <c r="BS7" s="38" t="s">
        <v>102</v>
      </c>
      <c r="BT7" s="38" t="s">
        <v>102</v>
      </c>
      <c r="BU7" s="38">
        <v>94.04</v>
      </c>
      <c r="BV7" s="38" t="s">
        <v>102</v>
      </c>
      <c r="BW7" s="38" t="s">
        <v>102</v>
      </c>
      <c r="BX7" s="38" t="s">
        <v>102</v>
      </c>
      <c r="BY7" s="38" t="s">
        <v>102</v>
      </c>
      <c r="BZ7" s="38">
        <v>82.65</v>
      </c>
      <c r="CA7" s="38">
        <v>98.96</v>
      </c>
      <c r="CB7" s="38" t="s">
        <v>102</v>
      </c>
      <c r="CC7" s="38" t="s">
        <v>102</v>
      </c>
      <c r="CD7" s="38" t="s">
        <v>102</v>
      </c>
      <c r="CE7" s="38" t="s">
        <v>102</v>
      </c>
      <c r="CF7" s="38">
        <v>177.18</v>
      </c>
      <c r="CG7" s="38" t="s">
        <v>102</v>
      </c>
      <c r="CH7" s="38" t="s">
        <v>102</v>
      </c>
      <c r="CI7" s="38" t="s">
        <v>102</v>
      </c>
      <c r="CJ7" s="38" t="s">
        <v>102</v>
      </c>
      <c r="CK7" s="38">
        <v>186.3</v>
      </c>
      <c r="CL7" s="38">
        <v>134.52000000000001</v>
      </c>
      <c r="CM7" s="38" t="s">
        <v>102</v>
      </c>
      <c r="CN7" s="38" t="s">
        <v>102</v>
      </c>
      <c r="CO7" s="38" t="s">
        <v>102</v>
      </c>
      <c r="CP7" s="38" t="s">
        <v>102</v>
      </c>
      <c r="CQ7" s="38">
        <v>45.01</v>
      </c>
      <c r="CR7" s="38" t="s">
        <v>102</v>
      </c>
      <c r="CS7" s="38" t="s">
        <v>102</v>
      </c>
      <c r="CT7" s="38" t="s">
        <v>102</v>
      </c>
      <c r="CU7" s="38" t="s">
        <v>102</v>
      </c>
      <c r="CV7" s="38">
        <v>50.53</v>
      </c>
      <c r="CW7" s="38">
        <v>59.57</v>
      </c>
      <c r="CX7" s="38" t="s">
        <v>102</v>
      </c>
      <c r="CY7" s="38" t="s">
        <v>102</v>
      </c>
      <c r="CZ7" s="38" t="s">
        <v>102</v>
      </c>
      <c r="DA7" s="38" t="s">
        <v>102</v>
      </c>
      <c r="DB7" s="38">
        <v>91.12</v>
      </c>
      <c r="DC7" s="38" t="s">
        <v>102</v>
      </c>
      <c r="DD7" s="38" t="s">
        <v>102</v>
      </c>
      <c r="DE7" s="38" t="s">
        <v>102</v>
      </c>
      <c r="DF7" s="38" t="s">
        <v>102</v>
      </c>
      <c r="DG7" s="38">
        <v>82.08</v>
      </c>
      <c r="DH7" s="38">
        <v>95.57</v>
      </c>
      <c r="DI7" s="38" t="s">
        <v>102</v>
      </c>
      <c r="DJ7" s="38" t="s">
        <v>102</v>
      </c>
      <c r="DK7" s="38" t="s">
        <v>102</v>
      </c>
      <c r="DL7" s="38" t="s">
        <v>102</v>
      </c>
      <c r="DM7" s="38">
        <v>3.35</v>
      </c>
      <c r="DN7" s="38" t="s">
        <v>102</v>
      </c>
      <c r="DO7" s="38" t="s">
        <v>102</v>
      </c>
      <c r="DP7" s="38" t="s">
        <v>102</v>
      </c>
      <c r="DQ7" s="38" t="s">
        <v>102</v>
      </c>
      <c r="DR7" s="38">
        <v>12.7</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1.65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D4035E-1B6E-4463-A61A-A30B2D729C4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23D5863-1962-4979-87A9-38F2BD686D6E}">
  <ds:schemaRefs>
    <ds:schemaRef ds:uri="http://schemas.microsoft.com/sharepoint/v3/contenttype/forms"/>
  </ds:schemaRefs>
</ds:datastoreItem>
</file>

<file path=customXml/itemProps3.xml><?xml version="1.0" encoding="utf-8"?>
<ds:datastoreItem xmlns:ds="http://schemas.openxmlformats.org/officeDocument/2006/customXml" ds:itemID="{0E75B481-41EF-4D9B-96B8-21F09704C5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adaff-7bae-431c-985c-f7bd43263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2022-09-21T04:12:58Z</dcterms:created>
  <dcterms:modified xsi:type="dcterms:W3CDTF">2022-09-21T04:12:58Z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